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Árvore\GERÊNCIA TÉCNICA\SUSTENTABILIDADE\Programas\BID_ESI\DOCUMENTOS TÉCNICOS\Metodologias adaptadas ABNT\PEs\"/>
    </mc:Choice>
  </mc:AlternateContent>
  <bookViews>
    <workbookView xWindow="-5640" yWindow="-240" windowWidth="8940" windowHeight="11010" tabRatio="500"/>
  </bookViews>
  <sheets>
    <sheet name="Precalentamiento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3" i="1" l="1"/>
  <c r="Q99" i="1"/>
  <c r="H127" i="1"/>
  <c r="H148" i="1"/>
  <c r="D168" i="1"/>
  <c r="D181" i="1"/>
  <c r="F214" i="1"/>
  <c r="C141" i="1"/>
  <c r="F141" i="1"/>
  <c r="H141" i="1"/>
  <c r="F208" i="1"/>
  <c r="D162" i="1"/>
  <c r="F162" i="1"/>
  <c r="H162" i="1"/>
  <c r="F210" i="1"/>
  <c r="F206" i="1"/>
  <c r="F212" i="1"/>
  <c r="O230" i="1"/>
  <c r="G234" i="1"/>
  <c r="F223" i="1"/>
  <c r="F221" i="1"/>
  <c r="I221" i="1"/>
  <c r="N221" i="1"/>
  <c r="I225" i="1"/>
  <c r="H221" i="1"/>
  <c r="K221" i="1"/>
  <c r="M221" i="1"/>
  <c r="H159" i="1"/>
  <c r="H158" i="1"/>
  <c r="H157" i="1"/>
  <c r="H156" i="1"/>
  <c r="H155" i="1"/>
  <c r="H154" i="1"/>
  <c r="H133" i="1"/>
  <c r="D174" i="1"/>
  <c r="H153" i="1"/>
  <c r="H135" i="1"/>
  <c r="H136" i="1"/>
  <c r="H137" i="1"/>
  <c r="D178" i="1"/>
  <c r="H138" i="1"/>
  <c r="D179" i="1"/>
  <c r="D177" i="1"/>
  <c r="D176" i="1"/>
  <c r="K223" i="1"/>
  <c r="I223" i="1"/>
  <c r="H134" i="1"/>
  <c r="D175" i="1"/>
  <c r="H129" i="1"/>
  <c r="H150" i="1"/>
  <c r="D170" i="1"/>
  <c r="H132" i="1"/>
  <c r="D173" i="1"/>
  <c r="H131" i="1"/>
  <c r="H152" i="1"/>
  <c r="H130" i="1"/>
  <c r="H151" i="1"/>
  <c r="D171" i="1"/>
  <c r="H128" i="1"/>
  <c r="H149" i="1"/>
  <c r="H161" i="1"/>
  <c r="H140" i="1"/>
  <c r="D172" i="1"/>
  <c r="D169" i="1"/>
  <c r="O221" i="1"/>
  <c r="J225" i="1"/>
  <c r="M223" i="1"/>
  <c r="H225" i="1"/>
</calcChain>
</file>

<file path=xl/sharedStrings.xml><?xml version="1.0" encoding="utf-8"?>
<sst xmlns="http://schemas.openxmlformats.org/spreadsheetml/2006/main" count="270" uniqueCount="180">
  <si>
    <t>Especificar</t>
  </si>
  <si>
    <t>Marca:</t>
  </si>
  <si>
    <t>Modelo:</t>
  </si>
  <si>
    <t>Temperatura de uso:</t>
  </si>
  <si>
    <t>Semanal</t>
  </si>
  <si>
    <t>Anual</t>
  </si>
  <si>
    <t xml:space="preserve">                                                                                  </t>
  </si>
  <si>
    <t>kJ/m3</t>
  </si>
  <si>
    <t>kJ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</si>
  <si>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</si>
  <si>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</si>
  <si>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</si>
  <si>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</si>
  <si>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</si>
  <si>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</si>
  <si>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</si>
  <si>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</si>
  <si>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</si>
  <si>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</si>
  <si>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</si>
  <si>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</si>
  <si>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</si>
  <si>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Uso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</si>
  <si>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</si>
  <si>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t>kJh</t>
  </si>
  <si>
    <t>ESTIMADO</t>
  </si>
  <si>
    <t>%</t>
  </si>
  <si>
    <t>Período</t>
  </si>
  <si>
    <t>m3</t>
  </si>
  <si>
    <t>Consumo (kJ)</t>
  </si>
  <si>
    <r>
      <t>kgCH</t>
    </r>
    <r>
      <rPr>
        <b/>
        <vertAlign val="subscript"/>
        <sz val="10"/>
        <color indexed="8"/>
        <rFont val="Calibri"/>
        <family val="2"/>
      </rPr>
      <t>4</t>
    </r>
    <r>
      <rPr>
        <b/>
        <sz val="10"/>
        <color indexed="8"/>
        <rFont val="Calibri"/>
        <family val="2"/>
      </rPr>
      <t>/kJ</t>
    </r>
  </si>
  <si>
    <r>
      <t>tonCO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e</t>
    </r>
  </si>
  <si>
    <r>
      <t>kgCO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/kJ</t>
    </r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</si>
  <si>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</si>
  <si>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r>
      <t>kgN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O/kJ</t>
    </r>
  </si>
  <si>
    <t>IMDEnEstimado</t>
  </si>
  <si>
    <t>Gas LP</t>
  </si>
  <si>
    <t xml:space="preserve">Gas Natural </t>
  </si>
  <si>
    <t>2.5.3 IDEn Base</t>
  </si>
  <si>
    <t>2.5.4 IDEn Estimado</t>
  </si>
  <si>
    <t>IMDEnEst</t>
  </si>
  <si>
    <t>Número de validação:</t>
  </si>
  <si>
    <t>N° de identificação do projeto:</t>
  </si>
  <si>
    <t>Data de início:</t>
  </si>
  <si>
    <r>
      <t>Limites do Projeto: (Descrição da unidade e/ou dos diferentes equipamentos</t>
    </r>
    <r>
      <rPr>
        <sz val="9"/>
        <rFont val="Calibri"/>
        <family val="2"/>
      </rPr>
      <t>)</t>
    </r>
  </si>
  <si>
    <t>Quantidade de equipamentos a substituir:</t>
  </si>
  <si>
    <t>Caldeira</t>
  </si>
  <si>
    <t>Outro</t>
  </si>
  <si>
    <t>Potência (kW):</t>
  </si>
  <si>
    <t>Tipo de Combustível:</t>
  </si>
  <si>
    <t>Capacidade:</t>
  </si>
  <si>
    <t>Pressão de trabalho:</t>
  </si>
  <si>
    <t>"Dado Placa" se refere a qualquer dado que não está incluído dentro da tabela e o proponente considere relevante sobre seu funcionamento e/ou caracterizaçã.</t>
  </si>
  <si>
    <t>Equipamento Existente 1</t>
  </si>
  <si>
    <t>Pressão máx de trabalho:</t>
  </si>
  <si>
    <t>Anos em Operação:</t>
  </si>
  <si>
    <t xml:space="preserve">Dados Placa 1: </t>
  </si>
  <si>
    <t xml:space="preserve">Dados Placa 2: </t>
  </si>
  <si>
    <t xml:space="preserve">Dados Placa 3: </t>
  </si>
  <si>
    <t xml:space="preserve">Dados Placa 4: </t>
  </si>
  <si>
    <t>Equipamento Existente 2</t>
  </si>
  <si>
    <t>Equipamento Existente 3</t>
  </si>
  <si>
    <t>Equipamento Proposto 1</t>
  </si>
  <si>
    <t>Variáveis identificadas para o processo de medição</t>
  </si>
  <si>
    <t>Período selecionado de controle de medição</t>
  </si>
  <si>
    <t>Outra</t>
  </si>
  <si>
    <t>Especificar:</t>
  </si>
  <si>
    <t>Horário</t>
  </si>
  <si>
    <t>Diário</t>
  </si>
  <si>
    <t>Mensal</t>
  </si>
  <si>
    <t>Semanas de Operação por período</t>
  </si>
  <si>
    <t xml:space="preserve">  Dias de Operação por semana</t>
  </si>
  <si>
    <t xml:space="preserve">  Horas de Operação por dia</t>
  </si>
  <si>
    <t>Horas totais de operação por período de medição controlado selecionado para o seguimento do projeto</t>
  </si>
  <si>
    <t>Frequência da tomada de dados:</t>
  </si>
  <si>
    <t>Temp. de saída:</t>
  </si>
  <si>
    <t>Temp. de entrada:</t>
  </si>
  <si>
    <t>Pressão:</t>
  </si>
  <si>
    <t xml:space="preserve">Outra: </t>
  </si>
  <si>
    <t>Tempo de registro de dados</t>
  </si>
  <si>
    <t>Consumo de energia</t>
  </si>
  <si>
    <t>LINHA BASE</t>
  </si>
  <si>
    <t>LINHA BASE DO PERÍODO</t>
  </si>
  <si>
    <t>ESTIMADO DO PERÍODO</t>
  </si>
  <si>
    <t>2.5.1 PREÇO UNITÁRIO FIXO</t>
  </si>
  <si>
    <t>2.5.2 USO BASE POR CICLO DE VALIDAÇÃO</t>
  </si>
  <si>
    <t>2.5.5 ECONOMIA ENERGÉTICA POR CICLO DE VALIDAÇÃO</t>
  </si>
  <si>
    <t>2.5.6 IMDEn Estimado - Médio</t>
  </si>
  <si>
    <r>
      <t xml:space="preserve">Informação de respaldo por tipo de variável identificada: </t>
    </r>
    <r>
      <rPr>
        <sz val="9"/>
        <color indexed="23"/>
        <rFont val="Calibri"/>
        <family val="2"/>
      </rPr>
      <t>Ex. a) Livro de registro; b) Relatórios Online; c) Registros; d) Faturas; e) Medição direta</t>
    </r>
  </si>
  <si>
    <t>Observação:</t>
  </si>
  <si>
    <t>Tipo de combustível antes do projeto</t>
  </si>
  <si>
    <t>Tipo de combustível depois do projeto</t>
  </si>
  <si>
    <t>Custo do investimento:</t>
  </si>
  <si>
    <t>Juros</t>
  </si>
  <si>
    <t>Investimento Total</t>
  </si>
  <si>
    <t>Economia anual de custos esperada:</t>
  </si>
  <si>
    <t>Periodo de retorno de investimento (anos):</t>
  </si>
  <si>
    <t>Fatores de emissão de GEE</t>
  </si>
  <si>
    <t>Emissões</t>
  </si>
  <si>
    <r>
      <t>Emissões de CO2e evitadas por ciclo de validação</t>
    </r>
    <r>
      <rPr>
        <sz val="9"/>
        <color indexed="8"/>
        <rFont val="Calibri"/>
        <family val="2"/>
      </rPr>
      <t xml:space="preserve">  (TonCO2e):</t>
    </r>
  </si>
  <si>
    <t>Distribuidora de energia do local:</t>
  </si>
  <si>
    <t>Gerador</t>
  </si>
  <si>
    <t/>
  </si>
  <si>
    <t>Potência em C.C. (Wp):</t>
  </si>
  <si>
    <t>Potência em C.A. (VA):</t>
  </si>
  <si>
    <t>Fabricante:</t>
  </si>
  <si>
    <t xml:space="preserve">Tecnologia: </t>
  </si>
  <si>
    <t>Dados Placa 4:</t>
  </si>
  <si>
    <t>Saída</t>
  </si>
  <si>
    <t>Trocador de calor</t>
  </si>
  <si>
    <t>A. Trocador de Calor</t>
  </si>
  <si>
    <t>Vazão Fluido -  Casco (kg / h):</t>
  </si>
  <si>
    <t>Carga Térmica (kw) :</t>
  </si>
  <si>
    <t>Fluido Casco:</t>
  </si>
  <si>
    <t>Fluido Tubos:</t>
  </si>
  <si>
    <t>B. Sistema de Condensação</t>
  </si>
  <si>
    <t>Dados do Condensador:</t>
  </si>
  <si>
    <t>Vazão Fluido</t>
  </si>
  <si>
    <t>Pressão Fluido</t>
  </si>
  <si>
    <t>Temp. Fluido saída</t>
  </si>
  <si>
    <t>Média da Carga térmica</t>
  </si>
  <si>
    <t>Média  de Carga Térmica</t>
  </si>
  <si>
    <t>Vazão de saída:</t>
  </si>
  <si>
    <t>kJ/kg</t>
  </si>
  <si>
    <t>kJ//kg</t>
  </si>
  <si>
    <t>Localização do Sistema: (Endereço, coordenadas geográficas e altitude)</t>
  </si>
  <si>
    <t>Pressão Fluido - Casco (bar g):</t>
  </si>
  <si>
    <t>Temp. de Entrada / Saída- Casco (ºC):</t>
  </si>
  <si>
    <t>Carga Térmica Levantada – Lado Casco (Kw):</t>
  </si>
  <si>
    <t>Vazão Fluido -Tubos (kg / h):</t>
  </si>
  <si>
    <t>Pressão Fluido - Tubos (bar g):</t>
  </si>
  <si>
    <t>Temp. de Entrada / Saída- Tubos (ºC):</t>
  </si>
  <si>
    <t>Carga Térmica Levantada – Lado Tubos (Kw):</t>
  </si>
  <si>
    <t>Média da Carga Térmica – Tubos &amp; Casco (Kw) :</t>
  </si>
  <si>
    <t>Vazão (kg / h):</t>
  </si>
  <si>
    <t>Vácuo (bar a):</t>
  </si>
  <si>
    <t>Vazão da água de resfriamento (m3/h):</t>
  </si>
  <si>
    <t>Vazão de Vapor Condensado (Kg / h):</t>
  </si>
  <si>
    <t>Potência Gerada na Condensação (Mw):</t>
  </si>
  <si>
    <t>Entalpia na Descarga da Turbina (kj / kg):</t>
  </si>
  <si>
    <t>Temp. entrada / saída água resfr. (ºC):</t>
  </si>
  <si>
    <t>Requisitos de qualidade da água</t>
  </si>
  <si>
    <t>Sólidos suspensos</t>
  </si>
  <si>
    <t>Sílica (SiO3)</t>
  </si>
  <si>
    <t>Condutividade</t>
  </si>
  <si>
    <t>Dureza</t>
  </si>
  <si>
    <t>pH</t>
  </si>
  <si>
    <t>CO2</t>
  </si>
  <si>
    <t>Ferro</t>
  </si>
  <si>
    <t>Magnésio</t>
  </si>
  <si>
    <t>Cloretos</t>
  </si>
  <si>
    <t>DQO</t>
  </si>
  <si>
    <t>Bactérias</t>
  </si>
  <si>
    <t>Não</t>
  </si>
  <si>
    <t>&lt;= 150 ppm</t>
  </si>
  <si>
    <t>50 – 600 uS/cm</t>
  </si>
  <si>
    <t>8º.dH Max</t>
  </si>
  <si>
    <t>&lt; 0,3 mg/l</t>
  </si>
  <si>
    <t>&lt; 0,05 mg/l</t>
  </si>
  <si>
    <t>&lt; 250 mg/l</t>
  </si>
  <si>
    <t>&lt; 50 mg/l</t>
  </si>
  <si>
    <t>Sulfatos</t>
  </si>
  <si>
    <t>&lt; 40 mg/l</t>
  </si>
  <si>
    <t>&lt; 1000 CFU/ml</t>
  </si>
  <si>
    <t>R$/ KJ</t>
  </si>
  <si>
    <r>
      <t xml:space="preserve">1.   Dados Gerais do Projeto </t>
    </r>
    <r>
      <rPr>
        <sz val="10"/>
        <color theme="0"/>
        <rFont val="Calibri"/>
        <family val="2"/>
        <scheme val="minor"/>
      </rPr>
      <t>(ver PG-21 item 5)</t>
    </r>
  </si>
  <si>
    <r>
      <t xml:space="preserve">1.1   Condição atual de operação </t>
    </r>
    <r>
      <rPr>
        <sz val="12"/>
        <rFont val="Calibri"/>
        <family val="2"/>
      </rPr>
      <t>(conforme diagrama esquemático, ver PG-21 item 5.3)</t>
    </r>
  </si>
  <si>
    <r>
      <rPr>
        <b/>
        <sz val="10"/>
        <color theme="1"/>
        <rFont val="Calibri"/>
        <family val="2"/>
        <scheme val="minor"/>
      </rPr>
      <t>1.1.1   Equipamentos Atuais</t>
    </r>
    <r>
      <rPr>
        <sz val="10"/>
        <color theme="1"/>
        <rFont val="Calibri"/>
        <family val="2"/>
        <scheme val="minor"/>
      </rPr>
      <t xml:space="preserve"> (ver PG-21 item 5.3.2)</t>
    </r>
  </si>
  <si>
    <r>
      <t xml:space="preserve">1.2 Condições Propostas para Operação </t>
    </r>
    <r>
      <rPr>
        <sz val="10"/>
        <rFont val="Calibri"/>
        <family val="2"/>
      </rPr>
      <t>(Conforme o diagrama esquemático, ver PG-21 item 5.4)</t>
    </r>
  </si>
  <si>
    <r>
      <rPr>
        <sz val="10"/>
        <rFont val="Calibri"/>
        <family val="2"/>
        <scheme val="minor"/>
      </rPr>
      <t>Descrição do sistema:</t>
    </r>
    <r>
      <rPr>
        <sz val="10"/>
        <color theme="0" tint="-0.499984740745262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</si>
  <si>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 xml:space="preserve">1.2.1   Equipamentos Propostos </t>
    </r>
    <r>
      <rPr>
        <sz val="10"/>
        <color theme="1"/>
        <rFont val="Calibri"/>
        <family val="2"/>
        <scheme val="minor"/>
      </rPr>
      <t>(ver PG-21 item 5.4.2)</t>
    </r>
  </si>
  <si>
    <r>
      <t xml:space="preserve">1.3        Desenho do Sistema de Medição </t>
    </r>
    <r>
      <rPr>
        <sz val="10"/>
        <rFont val="Calibri"/>
        <family val="2"/>
        <scheme val="minor"/>
      </rPr>
      <t>(ver PG-21 item 7.1)</t>
    </r>
  </si>
  <si>
    <r>
      <t xml:space="preserve">2.   Indicadores de Desempenho Energético (IDE) </t>
    </r>
    <r>
      <rPr>
        <sz val="10"/>
        <color theme="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</si>
  <si>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2.1     Indicadores de Desempenho Energético Base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</si>
  <si>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2.2   Indicadores de Desempenho Energético Estimado 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</si>
  <si>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2.3   Índice de eficiência energética  % </t>
    </r>
    <r>
      <rPr>
        <sz val="10"/>
        <rFont val="Calibri"/>
        <family val="2"/>
      </rPr>
      <t>(ver PG-21 item 6.3)</t>
    </r>
  </si>
  <si>
    <r>
      <rPr>
        <b/>
        <sz val="10"/>
        <rFont val="Calibri"/>
        <family val="2"/>
        <scheme val="minor"/>
      </rPr>
      <t xml:space="preserve">2.4   Linha de Base Energética </t>
    </r>
    <r>
      <rPr>
        <sz val="10"/>
        <rFont val="Calibri"/>
        <family val="2"/>
      </rPr>
      <t>(ver PG-21 item 6.3)</t>
    </r>
  </si>
  <si>
    <r>
      <t>2.5   Economia estimada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6.4)</t>
    </r>
  </si>
  <si>
    <r>
      <t>2.6  Redução de emissões de CO2e</t>
    </r>
    <r>
      <rPr>
        <b/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(ver PG-21 item 6.5)</t>
    </r>
  </si>
  <si>
    <r>
      <rPr>
        <b/>
        <sz val="10"/>
        <rFont val="Calibri"/>
        <family val="2"/>
        <scheme val="minor"/>
      </rPr>
      <t>2.7   Considerações econômicas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</si>
</sst>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;\-&quot;R$&quot;\ #,##0.00"/>
    <numFmt numFmtId="164" formatCode="_-&quot;$&quot;* #,##0.00_-;\-&quot;$&quot;* #,##0.00_-;_-&quot;$&quot;* &quot;-&quot;??_-;_-@_-"/>
    <numFmt numFmtId="165" formatCode="0.0"/>
    <numFmt numFmtId="166" formatCode="#,##0.0"/>
    <numFmt numFmtId="167" formatCode="#,##0.000"/>
    <numFmt numFmtId="168" formatCode="0.0000"/>
  </numFmts>
  <fonts count="3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23"/>
      <name val="Calibri"/>
      <family val="2"/>
    </font>
    <font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auto="1"/>
      </bottom>
      <diagonal/>
    </border>
    <border>
      <left/>
      <right/>
      <top style="thin">
        <color theme="3" tint="-0.499984740745262"/>
      </top>
      <bottom style="thin">
        <color auto="1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5">
    <xf numFmtId="0" fontId="0" fillId="0" borderId="0" xfId="0"/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0" xfId="0" applyFont="1" applyFill="1"/>
    <xf numFmtId="0" fontId="11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167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/>
    <xf numFmtId="0" fontId="10" fillId="2" borderId="0" xfId="0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6" fillId="2" borderId="0" xfId="0" quotePrefix="1" applyFont="1" applyFill="1" applyBorder="1" applyProtection="1">
      <protection locked="0"/>
    </xf>
    <xf numFmtId="0" fontId="19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0" fillId="0" borderId="3" xfId="0" applyBorder="1"/>
    <xf numFmtId="0" fontId="5" fillId="0" borderId="16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10" fillId="2" borderId="2" xfId="0" applyFont="1" applyFill="1" applyBorder="1" applyAlignment="1"/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2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2" fontId="5" fillId="0" borderId="4" xfId="0" applyNumberFormat="1" applyFont="1" applyFill="1" applyBorder="1" applyAlignment="1" applyProtection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25" xfId="0" applyFont="1" applyFill="1" applyBorder="1" applyAlignment="1"/>
    <xf numFmtId="0" fontId="5" fillId="2" borderId="16" xfId="0" applyFont="1" applyFill="1" applyBorder="1" applyAlignment="1"/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27" fillId="2" borderId="26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25" fillId="0" borderId="5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9" borderId="14" xfId="0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164" fontId="5" fillId="2" borderId="14" xfId="1" applyFont="1" applyFill="1" applyBorder="1" applyAlignment="1">
      <alignment horizontal="left"/>
    </xf>
    <xf numFmtId="164" fontId="5" fillId="2" borderId="15" xfId="1" applyFont="1" applyFill="1" applyBorder="1" applyAlignment="1">
      <alignment horizontal="left"/>
    </xf>
    <xf numFmtId="164" fontId="5" fillId="2" borderId="16" xfId="1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wrapText="1"/>
    </xf>
    <xf numFmtId="0" fontId="29" fillId="0" borderId="6" xfId="0" applyFont="1" applyFill="1" applyBorder="1" applyAlignment="1">
      <alignment horizontal="left" wrapText="1"/>
    </xf>
    <xf numFmtId="0" fontId="29" fillId="0" borderId="7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</xf>
    <xf numFmtId="0" fontId="18" fillId="8" borderId="4" xfId="0" applyFont="1" applyFill="1" applyBorder="1" applyAlignment="1" applyProtection="1">
      <alignment horizontal="center"/>
    </xf>
    <xf numFmtId="0" fontId="19" fillId="8" borderId="2" xfId="0" applyFont="1" applyFill="1" applyBorder="1" applyAlignment="1" applyProtection="1">
      <alignment horizontal="center" vertical="center"/>
    </xf>
    <xf numFmtId="0" fontId="19" fillId="8" borderId="4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 vertical="center"/>
    </xf>
    <xf numFmtId="168" fontId="10" fillId="2" borderId="1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7" fontId="14" fillId="0" borderId="0" xfId="1" applyNumberFormat="1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5" fillId="0" borderId="3" xfId="0" applyNumberFormat="1" applyFont="1" applyFill="1" applyBorder="1" applyAlignment="1" applyProtection="1">
      <alignment horizontal="center" vertical="center"/>
    </xf>
    <xf numFmtId="167" fontId="5" fillId="0" borderId="4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1" fillId="5" borderId="0" xfId="0" applyFont="1" applyFill="1" applyAlignment="1">
      <alignment horizontal="left"/>
    </xf>
    <xf numFmtId="0" fontId="25" fillId="5" borderId="0" xfId="0" applyFont="1" applyFill="1" applyAlignment="1">
      <alignment horizontal="left"/>
    </xf>
    <xf numFmtId="0" fontId="33" fillId="5" borderId="0" xfId="0" applyFont="1" applyFill="1" applyAlignment="1"/>
    <xf numFmtId="0" fontId="33" fillId="5" borderId="0" xfId="0" applyFont="1" applyFill="1" applyAlignment="1">
      <alignment horizontal="left"/>
    </xf>
    <xf numFmtId="0" fontId="35" fillId="4" borderId="0" xfId="0" applyFont="1" applyFill="1" applyAlignment="1">
      <alignment horizontal="center"/>
    </xf>
    <xf numFmtId="0" fontId="28" fillId="6" borderId="0" xfId="0" applyFont="1" applyFill="1" applyAlignment="1">
      <alignment horizontal="left"/>
    </xf>
    <xf numFmtId="0" fontId="19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/>
    </xf>
    <xf numFmtId="0" fontId="28" fillId="7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Linha</a:t>
            </a:r>
            <a:r>
              <a:rPr lang="es-MX" baseline="0"/>
              <a:t> de </a:t>
            </a:r>
            <a:r>
              <a:rPr lang="es-MX"/>
              <a:t>Base Energética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1006346184228"/>
          <c:y val="0.15789837018036301"/>
          <c:w val="0.69981739754402361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Precalentamiento!$H$124</c:f>
              <c:strCache>
                <c:ptCount val="1"/>
                <c:pt idx="0">
                  <c:v>IDEnBase</c:v>
                </c:pt>
              </c:strCache>
            </c:strRef>
          </c:tx>
          <c:invertIfNegative val="0"/>
          <c:cat>
            <c:strRef>
              <c:f>Precalentamiento!$A$127:$A$133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Precalentamiento!$H$127:$H$133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Precalentamiento!$H$145</c:f>
              <c:strCache>
                <c:ptCount val="1"/>
                <c:pt idx="0">
                  <c:v>IDEnEstimado</c:v>
                </c:pt>
              </c:strCache>
            </c:strRef>
          </c:tx>
          <c:invertIfNegative val="0"/>
          <c:cat>
            <c:strRef>
              <c:f>Precalentamiento!$A$127:$A$133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Precalentamiento!$H$148:$H$154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008248"/>
        <c:axId val="354007464"/>
      </c:barChart>
      <c:lineChart>
        <c:grouping val="standard"/>
        <c:varyColors val="0"/>
        <c:ser>
          <c:idx val="2"/>
          <c:order val="2"/>
          <c:tx>
            <c:strRef>
              <c:f>Precalentamiento!$D$166</c:f>
              <c:strCache>
                <c:ptCount val="1"/>
                <c:pt idx="0">
                  <c:v>IMDEnEst</c:v>
                </c:pt>
              </c:strCache>
            </c:strRef>
          </c:tx>
          <c:val>
            <c:numRef>
              <c:f>Precalentamiento!$D$168:$D$174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88120"/>
        <c:axId val="349045104"/>
      </c:lineChart>
      <c:catAx>
        <c:axId val="35400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354007464"/>
        <c:crosses val="autoZero"/>
        <c:auto val="1"/>
        <c:lblAlgn val="ctr"/>
        <c:lblOffset val="100"/>
        <c:noMultiLvlLbl val="0"/>
      </c:catAx>
      <c:valAx>
        <c:axId val="35400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13"/>
              <c:y val="0.153959911062074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354008248"/>
        <c:crosses val="autoZero"/>
        <c:crossBetween val="between"/>
      </c:valAx>
      <c:valAx>
        <c:axId val="349045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Indice de mejora 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353388120"/>
        <c:crosses val="max"/>
        <c:crossBetween val="between"/>
      </c:valAx>
      <c:catAx>
        <c:axId val="353388120"/>
        <c:scaling>
          <c:orientation val="minMax"/>
        </c:scaling>
        <c:delete val="1"/>
        <c:axPos val="b"/>
        <c:majorTickMark val="out"/>
        <c:minorTickMark val="none"/>
        <c:tickLblPos val="none"/>
        <c:crossAx val="3490451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pt-BR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0000000000005" l="0.70000000000000362" r="0.70000000000000362" t="0.750000000000005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183</xdr:row>
      <xdr:rowOff>120650</xdr:rowOff>
    </xdr:from>
    <xdr:to>
      <xdr:col>15</xdr:col>
      <xdr:colOff>63501</xdr:colOff>
      <xdr:row>199</xdr:row>
      <xdr:rowOff>63500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94</xdr:row>
          <xdr:rowOff>57150</xdr:rowOff>
        </xdr:from>
        <xdr:to>
          <xdr:col>8</xdr:col>
          <xdr:colOff>1120</xdr:colOff>
          <xdr:row>94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95</xdr:row>
          <xdr:rowOff>47625</xdr:rowOff>
        </xdr:from>
        <xdr:to>
          <xdr:col>8</xdr:col>
          <xdr:colOff>1120</xdr:colOff>
          <xdr:row>95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94</xdr:row>
          <xdr:rowOff>66675</xdr:rowOff>
        </xdr:from>
        <xdr:to>
          <xdr:col>12</xdr:col>
          <xdr:colOff>28575</xdr:colOff>
          <xdr:row>94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95</xdr:row>
          <xdr:rowOff>66675</xdr:rowOff>
        </xdr:from>
        <xdr:to>
          <xdr:col>12</xdr:col>
          <xdr:colOff>19050</xdr:colOff>
          <xdr:row>95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96</xdr:row>
          <xdr:rowOff>0</xdr:rowOff>
        </xdr:from>
        <xdr:to>
          <xdr:col>12</xdr:col>
          <xdr:colOff>38100</xdr:colOff>
          <xdr:row>96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94</xdr:row>
          <xdr:rowOff>76200</xdr:rowOff>
        </xdr:from>
        <xdr:to>
          <xdr:col>16</xdr:col>
          <xdr:colOff>9525</xdr:colOff>
          <xdr:row>94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95</xdr:row>
          <xdr:rowOff>57150</xdr:rowOff>
        </xdr:from>
        <xdr:to>
          <xdr:col>16</xdr:col>
          <xdr:colOff>19050</xdr:colOff>
          <xdr:row>95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96</xdr:row>
          <xdr:rowOff>0</xdr:rowOff>
        </xdr:from>
        <xdr:to>
          <xdr:col>16</xdr:col>
          <xdr:colOff>38100</xdr:colOff>
          <xdr:row>96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94</xdr:row>
          <xdr:rowOff>95250</xdr:rowOff>
        </xdr:from>
        <xdr:to>
          <xdr:col>2</xdr:col>
          <xdr:colOff>9525</xdr:colOff>
          <xdr:row>94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95</xdr:row>
          <xdr:rowOff>66675</xdr:rowOff>
        </xdr:from>
        <xdr:to>
          <xdr:col>2</xdr:col>
          <xdr:colOff>9525</xdr:colOff>
          <xdr:row>95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95</xdr:row>
          <xdr:rowOff>352425</xdr:rowOff>
        </xdr:from>
        <xdr:to>
          <xdr:col>2</xdr:col>
          <xdr:colOff>19050</xdr:colOff>
          <xdr:row>96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5"/>
  <sheetViews>
    <sheetView showGridLines="0" tabSelected="1" view="pageLayout" topLeftCell="A223" zoomScale="85" zoomScalePageLayoutView="85" workbookViewId="0">
      <selection activeCell="L235" sqref="L235"/>
    </sheetView>
  </sheetViews>
  <sheetFormatPr defaultColWidth="11.28515625" defaultRowHeight="15" x14ac:dyDescent="0.25"/>
  <cols>
    <col min="1" max="1" width="6.85546875" customWidth="1"/>
    <col min="2" max="2" width="12.85546875" customWidth="1"/>
    <col min="3" max="3" width="3.85546875" customWidth="1"/>
    <col min="4" max="4" width="3.7109375" customWidth="1"/>
    <col min="5" max="5" width="5.85546875" customWidth="1"/>
    <col min="6" max="6" width="5.28515625" customWidth="1"/>
    <col min="7" max="7" width="4.85546875" customWidth="1"/>
    <col min="8" max="8" width="8.7109375" customWidth="1"/>
    <col min="9" max="9" width="4.85546875" customWidth="1"/>
    <col min="10" max="10" width="4" customWidth="1"/>
    <col min="11" max="11" width="5.28515625" customWidth="1"/>
    <col min="12" max="12" width="4.28515625" customWidth="1"/>
    <col min="13" max="13" width="6.140625" customWidth="1"/>
    <col min="14" max="14" width="5.28515625" customWidth="1"/>
    <col min="15" max="15" width="4" customWidth="1"/>
    <col min="16" max="16" width="4.28515625" customWidth="1"/>
    <col min="17" max="17" width="6.85546875" customWidth="1"/>
  </cols>
  <sheetData>
    <row r="1" spans="1:17" ht="6" customHeight="1" x14ac:dyDescent="0.2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17" ht="10.5" customHeight="1" x14ac:dyDescent="0.2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x14ac:dyDescent="0.25">
      <c r="A3" s="254" t="s">
        <v>41</v>
      </c>
      <c r="B3" s="256"/>
      <c r="C3" s="254"/>
      <c r="D3" s="255"/>
      <c r="E3" s="255"/>
      <c r="F3" s="255"/>
      <c r="G3" s="255"/>
      <c r="H3" s="255"/>
      <c r="I3" s="256"/>
      <c r="J3" s="254" t="s">
        <v>42</v>
      </c>
      <c r="K3" s="255"/>
      <c r="L3" s="255"/>
      <c r="M3" s="255"/>
      <c r="N3" s="256"/>
      <c r="O3" s="257"/>
      <c r="P3" s="257"/>
      <c r="Q3" s="257"/>
    </row>
    <row r="4" spans="1:17" x14ac:dyDescent="0.25">
      <c r="A4" s="254" t="s">
        <v>43</v>
      </c>
      <c r="B4" s="256"/>
      <c r="C4" s="254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7.5" customHeight="1" x14ac:dyDescent="0.2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1:17" ht="13.7" customHeight="1" x14ac:dyDescent="0.25">
      <c r="A6" s="304" t="s">
        <v>165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7" ht="11.25" customHeight="1" x14ac:dyDescent="0.25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</row>
    <row r="8" spans="1:17" ht="13.7" customHeight="1" x14ac:dyDescent="0.25">
      <c r="A8" s="306" t="s">
        <v>166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</row>
    <row r="9" spans="1:17" ht="6.75" customHeight="1" x14ac:dyDescent="0.2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</row>
    <row r="10" spans="1:17" x14ac:dyDescent="0.25">
      <c r="A10" s="300" t="s">
        <v>44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</row>
    <row r="11" spans="1:17" x14ac:dyDescent="0.25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</row>
    <row r="12" spans="1:17" x14ac:dyDescent="0.25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</row>
    <row r="13" spans="1:17" x14ac:dyDescent="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x14ac:dyDescent="0.25">
      <c r="A14" s="181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/>
    </row>
    <row r="15" spans="1:17" x14ac:dyDescent="0.25">
      <c r="A15" s="175" t="s">
        <v>125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x14ac:dyDescent="0.25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</row>
    <row r="17" spans="1:17" x14ac:dyDescent="0.25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</row>
    <row r="18" spans="1:17" x14ac:dyDescent="0.25">
      <c r="A18" s="181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</row>
    <row r="19" spans="1:17" x14ac:dyDescent="0.25">
      <c r="A19" s="175" t="s">
        <v>100</v>
      </c>
      <c r="B19" s="176"/>
      <c r="C19" s="176"/>
      <c r="D19" s="176"/>
      <c r="E19" s="177"/>
      <c r="F19" s="182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4"/>
    </row>
    <row r="20" spans="1:17" x14ac:dyDescent="0.25">
      <c r="A20" s="261" t="s">
        <v>45</v>
      </c>
      <c r="B20" s="262"/>
      <c r="C20" s="262"/>
      <c r="D20" s="262"/>
      <c r="E20" s="263"/>
      <c r="F20" s="264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6"/>
    </row>
    <row r="21" spans="1:17" ht="17.25" customHeight="1" x14ac:dyDescent="0.25">
      <c r="A21" s="254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</row>
    <row r="22" spans="1:17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3.9" customHeight="1" x14ac:dyDescent="0.25">
      <c r="A23" s="307" t="s">
        <v>167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</row>
    <row r="24" spans="1:17" ht="11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9" customHeight="1" x14ac:dyDescent="0.25">
      <c r="A25" s="2"/>
      <c r="B25" s="3" t="s">
        <v>46</v>
      </c>
      <c r="C25" s="3"/>
      <c r="D25" s="3"/>
      <c r="E25" s="2"/>
      <c r="F25" s="3" t="s">
        <v>101</v>
      </c>
      <c r="G25" s="3"/>
      <c r="H25" s="3"/>
      <c r="I25" s="2"/>
      <c r="J25" s="3" t="s">
        <v>109</v>
      </c>
      <c r="K25" s="3"/>
      <c r="L25" s="3"/>
      <c r="M25" s="3"/>
      <c r="N25" s="1"/>
      <c r="O25" s="1"/>
      <c r="P25" s="1"/>
      <c r="Q25" s="1"/>
    </row>
    <row r="26" spans="1:17" x14ac:dyDescent="0.25">
      <c r="A26" s="4"/>
      <c r="B26" s="3"/>
      <c r="C26" s="3"/>
      <c r="D26" s="3"/>
      <c r="E26" s="4"/>
      <c r="F26" s="3"/>
      <c r="G26" s="57" t="s">
        <v>102</v>
      </c>
      <c r="H26" s="3"/>
      <c r="I26" s="4"/>
      <c r="J26" s="52"/>
      <c r="K26" s="52"/>
      <c r="L26" s="52"/>
      <c r="M26" s="52"/>
      <c r="N26" s="53"/>
      <c r="O26" s="1"/>
      <c r="P26" s="1"/>
      <c r="Q26" s="1"/>
    </row>
    <row r="27" spans="1:17" x14ac:dyDescent="0.25">
      <c r="A27" s="2"/>
      <c r="B27" s="3" t="s">
        <v>47</v>
      </c>
      <c r="C27" s="3"/>
      <c r="E27" s="3" t="s">
        <v>0</v>
      </c>
      <c r="F27" s="3"/>
      <c r="G27" s="301"/>
      <c r="H27" s="302"/>
      <c r="I27" s="302"/>
      <c r="J27" s="302"/>
      <c r="K27" s="303"/>
      <c r="L27" s="6"/>
      <c r="M27" s="6"/>
      <c r="N27" s="1"/>
      <c r="O27" s="1"/>
      <c r="P27" s="1"/>
      <c r="Q27" s="1"/>
    </row>
    <row r="28" spans="1:17" x14ac:dyDescent="0.25">
      <c r="A28" s="4"/>
      <c r="B28" s="3"/>
      <c r="C28" s="3"/>
      <c r="D28" s="3"/>
      <c r="E28" s="3"/>
      <c r="F28" s="3"/>
      <c r="G28" s="5"/>
      <c r="H28" s="5"/>
      <c r="I28" s="5"/>
      <c r="J28" s="5"/>
      <c r="K28" s="5"/>
      <c r="L28" s="6"/>
      <c r="M28" s="6"/>
      <c r="N28" s="1"/>
      <c r="O28" s="1"/>
      <c r="P28" s="1"/>
      <c r="Q28" s="1"/>
    </row>
    <row r="29" spans="1:17" x14ac:dyDescent="0.25">
      <c r="A29" s="162" t="s">
        <v>53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7" x14ac:dyDescent="0.25">
      <c r="A30" s="110" t="s">
        <v>1</v>
      </c>
      <c r="B30" s="111"/>
      <c r="C30" s="111"/>
      <c r="D30" s="111"/>
      <c r="E30" s="112"/>
      <c r="F30" s="118" t="s">
        <v>2</v>
      </c>
      <c r="G30" s="118"/>
      <c r="H30" s="118"/>
      <c r="I30" s="118"/>
      <c r="J30" s="118"/>
      <c r="K30" s="12" t="s">
        <v>55</v>
      </c>
      <c r="L30" s="13"/>
      <c r="M30" s="13"/>
      <c r="N30" s="13"/>
      <c r="O30" s="13"/>
      <c r="P30" s="13"/>
      <c r="Q30" s="14"/>
    </row>
    <row r="31" spans="1:17" x14ac:dyDescent="0.25">
      <c r="A31" s="118" t="s">
        <v>48</v>
      </c>
      <c r="B31" s="118"/>
      <c r="C31" s="118"/>
      <c r="D31" s="118"/>
      <c r="E31" s="118"/>
      <c r="F31" s="118" t="s">
        <v>54</v>
      </c>
      <c r="G31" s="118"/>
      <c r="H31" s="118"/>
      <c r="I31" s="118"/>
      <c r="J31" s="118"/>
      <c r="K31" s="12" t="s">
        <v>56</v>
      </c>
      <c r="L31" s="13"/>
      <c r="M31" s="13"/>
      <c r="N31" s="13"/>
      <c r="O31" s="13"/>
      <c r="P31" s="13"/>
      <c r="Q31" s="14"/>
    </row>
    <row r="32" spans="1:17" x14ac:dyDescent="0.25">
      <c r="A32" s="118" t="s">
        <v>49</v>
      </c>
      <c r="B32" s="118"/>
      <c r="C32" s="118"/>
      <c r="D32" s="118"/>
      <c r="E32" s="118"/>
      <c r="F32" s="118" t="s">
        <v>3</v>
      </c>
      <c r="G32" s="118"/>
      <c r="H32" s="118"/>
      <c r="I32" s="118"/>
      <c r="J32" s="118"/>
      <c r="K32" s="12" t="s">
        <v>57</v>
      </c>
      <c r="L32" s="13"/>
      <c r="M32" s="13"/>
      <c r="N32" s="13"/>
      <c r="O32" s="13"/>
      <c r="P32" s="13"/>
      <c r="Q32" s="14"/>
    </row>
    <row r="33" spans="1:17" x14ac:dyDescent="0.25">
      <c r="A33" s="110" t="s">
        <v>50</v>
      </c>
      <c r="B33" s="111"/>
      <c r="C33" s="111"/>
      <c r="D33" s="111"/>
      <c r="E33" s="112"/>
      <c r="F33" s="118" t="s">
        <v>103</v>
      </c>
      <c r="G33" s="118"/>
      <c r="H33" s="118"/>
      <c r="I33" s="118"/>
      <c r="J33" s="118"/>
      <c r="K33" s="12" t="s">
        <v>58</v>
      </c>
      <c r="L33" s="13"/>
      <c r="M33" s="13"/>
      <c r="N33" s="13"/>
      <c r="O33" s="13"/>
      <c r="P33" s="13"/>
      <c r="Q33" s="14"/>
    </row>
    <row r="34" spans="1:17" ht="15" customHeight="1" x14ac:dyDescent="0.25">
      <c r="A34" s="110" t="s">
        <v>51</v>
      </c>
      <c r="B34" s="111"/>
      <c r="C34" s="111"/>
      <c r="D34" s="111"/>
      <c r="E34" s="112"/>
      <c r="F34" s="118" t="s">
        <v>104</v>
      </c>
      <c r="G34" s="118"/>
      <c r="H34" s="118"/>
      <c r="I34" s="118"/>
      <c r="J34" s="118"/>
      <c r="K34" s="12" t="s">
        <v>59</v>
      </c>
      <c r="L34" s="13"/>
      <c r="M34" s="13"/>
      <c r="N34" s="13"/>
      <c r="O34" s="13"/>
      <c r="P34" s="13"/>
      <c r="Q34" s="14"/>
    </row>
    <row r="35" spans="1:17" ht="39" customHeight="1" x14ac:dyDescent="0.25">
      <c r="A35" s="142" t="s">
        <v>89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</row>
    <row r="36" spans="1:17" x14ac:dyDescent="0.25">
      <c r="A36" s="160" t="s">
        <v>52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7" spans="1:17" ht="9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5">
      <c r="A38" s="162" t="s">
        <v>60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x14ac:dyDescent="0.25">
      <c r="A39" s="110" t="s">
        <v>1</v>
      </c>
      <c r="B39" s="111"/>
      <c r="C39" s="111"/>
      <c r="D39" s="111"/>
      <c r="E39" s="112"/>
      <c r="F39" s="118" t="s">
        <v>2</v>
      </c>
      <c r="G39" s="118"/>
      <c r="H39" s="118"/>
      <c r="I39" s="118"/>
      <c r="J39" s="118"/>
      <c r="K39" s="12" t="s">
        <v>55</v>
      </c>
      <c r="L39" s="13"/>
      <c r="M39" s="13"/>
      <c r="N39" s="13"/>
      <c r="O39" s="13"/>
      <c r="P39" s="13"/>
      <c r="Q39" s="14"/>
    </row>
    <row r="40" spans="1:17" x14ac:dyDescent="0.25">
      <c r="A40" s="118" t="s">
        <v>48</v>
      </c>
      <c r="B40" s="118"/>
      <c r="C40" s="118"/>
      <c r="D40" s="118"/>
      <c r="E40" s="118"/>
      <c r="F40" s="118" t="s">
        <v>54</v>
      </c>
      <c r="G40" s="118"/>
      <c r="H40" s="118"/>
      <c r="I40" s="118"/>
      <c r="J40" s="118"/>
      <c r="K40" s="12" t="s">
        <v>56</v>
      </c>
      <c r="L40" s="13"/>
      <c r="M40" s="13"/>
      <c r="N40" s="13"/>
      <c r="O40" s="13"/>
      <c r="P40" s="13"/>
      <c r="Q40" s="14"/>
    </row>
    <row r="41" spans="1:17" ht="15" customHeight="1" x14ac:dyDescent="0.25">
      <c r="A41" s="118" t="s">
        <v>49</v>
      </c>
      <c r="B41" s="118"/>
      <c r="C41" s="118"/>
      <c r="D41" s="118"/>
      <c r="E41" s="118"/>
      <c r="F41" s="118" t="s">
        <v>3</v>
      </c>
      <c r="G41" s="118"/>
      <c r="H41" s="118"/>
      <c r="I41" s="118"/>
      <c r="J41" s="118"/>
      <c r="K41" s="12" t="s">
        <v>57</v>
      </c>
      <c r="L41" s="13"/>
      <c r="M41" s="13"/>
      <c r="N41" s="13"/>
      <c r="O41" s="13"/>
      <c r="P41" s="13"/>
      <c r="Q41" s="14"/>
    </row>
    <row r="42" spans="1:17" ht="15" customHeight="1" x14ac:dyDescent="0.25">
      <c r="A42" s="110" t="s">
        <v>50</v>
      </c>
      <c r="B42" s="111"/>
      <c r="C42" s="111"/>
      <c r="D42" s="111"/>
      <c r="E42" s="112"/>
      <c r="F42" s="118" t="s">
        <v>103</v>
      </c>
      <c r="G42" s="118"/>
      <c r="H42" s="118"/>
      <c r="I42" s="118"/>
      <c r="J42" s="118"/>
      <c r="K42" s="12" t="s">
        <v>58</v>
      </c>
      <c r="L42" s="13"/>
      <c r="M42" s="13"/>
      <c r="N42" s="13"/>
      <c r="O42" s="13"/>
      <c r="P42" s="13"/>
      <c r="Q42" s="14"/>
    </row>
    <row r="43" spans="1:17" ht="15" customHeight="1" x14ac:dyDescent="0.25">
      <c r="A43" s="110" t="s">
        <v>51</v>
      </c>
      <c r="B43" s="111"/>
      <c r="C43" s="111"/>
      <c r="D43" s="111"/>
      <c r="E43" s="112"/>
      <c r="F43" s="118" t="s">
        <v>104</v>
      </c>
      <c r="G43" s="118"/>
      <c r="H43" s="118"/>
      <c r="I43" s="118"/>
      <c r="J43" s="118"/>
      <c r="K43" s="12" t="s">
        <v>59</v>
      </c>
      <c r="L43" s="13"/>
      <c r="M43" s="13"/>
      <c r="N43" s="13"/>
      <c r="O43" s="13"/>
      <c r="P43" s="13"/>
      <c r="Q43" s="14"/>
    </row>
    <row r="44" spans="1:17" ht="33.75" customHeight="1" x14ac:dyDescent="0.25">
      <c r="A44" s="142" t="s">
        <v>89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4"/>
    </row>
    <row r="45" spans="1:17" ht="13.5" customHeight="1" x14ac:dyDescent="0.25">
      <c r="A45" s="160" t="s">
        <v>52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5" customHeight="1" x14ac:dyDescent="0.25">
      <c r="A47" s="162" t="s">
        <v>61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1:17" ht="15" customHeight="1" x14ac:dyDescent="0.25">
      <c r="A48" s="110" t="s">
        <v>1</v>
      </c>
      <c r="B48" s="111"/>
      <c r="C48" s="111"/>
      <c r="D48" s="111"/>
      <c r="E48" s="112"/>
      <c r="F48" s="118" t="s">
        <v>2</v>
      </c>
      <c r="G48" s="118"/>
      <c r="H48" s="118"/>
      <c r="I48" s="118"/>
      <c r="J48" s="118"/>
      <c r="K48" s="12" t="s">
        <v>55</v>
      </c>
      <c r="L48" s="13"/>
      <c r="M48" s="13"/>
      <c r="N48" s="13"/>
      <c r="O48" s="13"/>
      <c r="P48" s="13"/>
      <c r="Q48" s="14"/>
    </row>
    <row r="49" spans="1:17" ht="18" customHeight="1" x14ac:dyDescent="0.25">
      <c r="A49" s="118" t="s">
        <v>48</v>
      </c>
      <c r="B49" s="118"/>
      <c r="C49" s="118"/>
      <c r="D49" s="118"/>
      <c r="E49" s="118"/>
      <c r="F49" s="118" t="s">
        <v>54</v>
      </c>
      <c r="G49" s="118"/>
      <c r="H49" s="118"/>
      <c r="I49" s="118"/>
      <c r="J49" s="118"/>
      <c r="K49" s="12" t="s">
        <v>56</v>
      </c>
      <c r="L49" s="13"/>
      <c r="M49" s="13"/>
      <c r="N49" s="13"/>
      <c r="O49" s="13"/>
      <c r="P49" s="13"/>
      <c r="Q49" s="14"/>
    </row>
    <row r="50" spans="1:17" ht="21.2" customHeight="1" x14ac:dyDescent="0.25">
      <c r="A50" s="118" t="s">
        <v>49</v>
      </c>
      <c r="B50" s="118"/>
      <c r="C50" s="118"/>
      <c r="D50" s="118"/>
      <c r="E50" s="118"/>
      <c r="F50" s="118" t="s">
        <v>3</v>
      </c>
      <c r="G50" s="118"/>
      <c r="H50" s="118"/>
      <c r="I50" s="118"/>
      <c r="J50" s="118"/>
      <c r="K50" s="12" t="s">
        <v>57</v>
      </c>
      <c r="L50" s="13"/>
      <c r="M50" s="13"/>
      <c r="N50" s="13"/>
      <c r="O50" s="13"/>
      <c r="P50" s="13"/>
      <c r="Q50" s="14"/>
    </row>
    <row r="51" spans="1:17" ht="15" customHeight="1" x14ac:dyDescent="0.25">
      <c r="A51" s="110" t="s">
        <v>50</v>
      </c>
      <c r="B51" s="111"/>
      <c r="C51" s="111"/>
      <c r="D51" s="111"/>
      <c r="E51" s="112"/>
      <c r="F51" s="118" t="s">
        <v>103</v>
      </c>
      <c r="G51" s="118"/>
      <c r="H51" s="118"/>
      <c r="I51" s="118"/>
      <c r="J51" s="118"/>
      <c r="K51" s="12" t="s">
        <v>58</v>
      </c>
      <c r="L51" s="13"/>
      <c r="M51" s="13"/>
      <c r="N51" s="13"/>
      <c r="O51" s="13"/>
      <c r="P51" s="13"/>
      <c r="Q51" s="14"/>
    </row>
    <row r="52" spans="1:17" ht="15" customHeight="1" x14ac:dyDescent="0.25">
      <c r="A52" s="110" t="s">
        <v>51</v>
      </c>
      <c r="B52" s="111"/>
      <c r="C52" s="111"/>
      <c r="D52" s="111"/>
      <c r="E52" s="112"/>
      <c r="F52" s="118" t="s">
        <v>104</v>
      </c>
      <c r="G52" s="118"/>
      <c r="H52" s="118"/>
      <c r="I52" s="118"/>
      <c r="J52" s="118"/>
      <c r="K52" s="12" t="s">
        <v>59</v>
      </c>
      <c r="L52" s="13"/>
      <c r="M52" s="13"/>
      <c r="N52" s="13"/>
      <c r="O52" s="13"/>
      <c r="P52" s="13"/>
      <c r="Q52" s="14"/>
    </row>
    <row r="53" spans="1:17" ht="48" customHeight="1" x14ac:dyDescent="0.25">
      <c r="A53" s="142" t="s">
        <v>89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4"/>
    </row>
    <row r="54" spans="1:17" ht="15" customHeight="1" x14ac:dyDescent="0.25">
      <c r="A54" s="160" t="s">
        <v>52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</row>
    <row r="55" spans="1:17" ht="10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5">
      <c r="A56" s="308" t="s">
        <v>168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</row>
    <row r="57" spans="1:17" ht="10.5" customHeight="1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ht="15" customHeight="1" x14ac:dyDescent="0.25">
      <c r="A58" s="185" t="s">
        <v>169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7"/>
    </row>
    <row r="59" spans="1:17" x14ac:dyDescent="0.2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</row>
    <row r="60" spans="1:17" x14ac:dyDescent="0.25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50"/>
    </row>
    <row r="61" spans="1:17" ht="29.25" customHeight="1" x14ac:dyDescent="0.25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50"/>
    </row>
    <row r="62" spans="1:17" ht="48" customHeight="1" x14ac:dyDescent="0.25">
      <c r="A62" s="1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3"/>
    </row>
    <row r="63" spans="1:17" ht="9" customHeight="1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x14ac:dyDescent="0.25">
      <c r="A64" s="169" t="s">
        <v>141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1"/>
    </row>
    <row r="65" spans="1:17" ht="73.5" customHeight="1" x14ac:dyDescent="0.25">
      <c r="A65" s="166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8"/>
    </row>
    <row r="66" spans="1:17" ht="8.25" customHeight="1" x14ac:dyDescent="0.25">
      <c r="A66" s="59"/>
      <c r="B66" s="59"/>
      <c r="C66" s="59"/>
      <c r="D66" s="60"/>
      <c r="E66" s="60"/>
      <c r="F66" s="60"/>
      <c r="G66" s="60"/>
      <c r="H66" s="60"/>
      <c r="I66" s="60"/>
      <c r="J66" s="59"/>
      <c r="K66" s="59"/>
      <c r="L66" s="59"/>
      <c r="M66" s="60"/>
      <c r="N66" s="60"/>
      <c r="O66" s="60"/>
      <c r="P66" s="60"/>
      <c r="Q66" s="60"/>
    </row>
    <row r="67" spans="1:17" x14ac:dyDescent="0.25">
      <c r="A67" s="307" t="s">
        <v>170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71" t="s">
        <v>62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</row>
    <row r="70" spans="1:17" x14ac:dyDescent="0.25">
      <c r="A70" s="154" t="s">
        <v>110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6"/>
    </row>
    <row r="71" spans="1:17" ht="15" customHeight="1" x14ac:dyDescent="0.25">
      <c r="A71" s="110" t="s">
        <v>1</v>
      </c>
      <c r="B71" s="111"/>
      <c r="C71" s="111"/>
      <c r="D71" s="111"/>
      <c r="E71" s="112"/>
      <c r="F71" s="113" t="s">
        <v>2</v>
      </c>
      <c r="G71" s="114"/>
      <c r="H71" s="114"/>
      <c r="I71" s="114"/>
      <c r="J71" s="114"/>
      <c r="K71" s="114"/>
      <c r="L71" s="114"/>
      <c r="M71" s="114"/>
      <c r="N71" s="172"/>
      <c r="O71" s="173"/>
      <c r="P71" s="173"/>
      <c r="Q71" s="174"/>
    </row>
    <row r="72" spans="1:17" ht="15" customHeight="1" x14ac:dyDescent="0.25">
      <c r="A72" s="110" t="s">
        <v>105</v>
      </c>
      <c r="B72" s="111"/>
      <c r="C72" s="111"/>
      <c r="D72" s="111"/>
      <c r="E72" s="112"/>
      <c r="F72" s="110" t="s">
        <v>106</v>
      </c>
      <c r="G72" s="111"/>
      <c r="H72" s="111"/>
      <c r="I72" s="111"/>
      <c r="J72" s="111"/>
      <c r="K72" s="111"/>
      <c r="L72" s="111"/>
      <c r="M72" s="112"/>
      <c r="N72" s="113" t="s">
        <v>56</v>
      </c>
      <c r="O72" s="114"/>
      <c r="P72" s="114"/>
      <c r="Q72" s="122"/>
    </row>
    <row r="73" spans="1:17" ht="15" customHeight="1" x14ac:dyDescent="0.25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13" t="s">
        <v>57</v>
      </c>
      <c r="O73" s="114"/>
      <c r="P73" s="114"/>
      <c r="Q73" s="122"/>
    </row>
    <row r="74" spans="1:17" ht="15" customHeight="1" x14ac:dyDescent="0.25">
      <c r="A74" s="118" t="s">
        <v>111</v>
      </c>
      <c r="B74" s="118"/>
      <c r="C74" s="118"/>
      <c r="D74" s="118"/>
      <c r="E74" s="118"/>
      <c r="F74" s="99" t="s">
        <v>129</v>
      </c>
      <c r="G74" s="100"/>
      <c r="H74" s="100"/>
      <c r="I74" s="100"/>
      <c r="J74" s="100"/>
      <c r="K74" s="100"/>
      <c r="L74" s="100"/>
      <c r="M74" s="102"/>
      <c r="N74" s="113" t="s">
        <v>58</v>
      </c>
      <c r="O74" s="114"/>
      <c r="P74" s="114"/>
      <c r="Q74" s="122"/>
    </row>
    <row r="75" spans="1:17" x14ac:dyDescent="0.25">
      <c r="A75" s="118" t="s">
        <v>126</v>
      </c>
      <c r="B75" s="118"/>
      <c r="C75" s="118"/>
      <c r="D75" s="118"/>
      <c r="E75" s="118"/>
      <c r="F75" s="99" t="s">
        <v>130</v>
      </c>
      <c r="G75" s="100"/>
      <c r="H75" s="100"/>
      <c r="I75" s="100"/>
      <c r="J75" s="100"/>
      <c r="K75" s="100"/>
      <c r="L75" s="100"/>
      <c r="M75" s="102"/>
      <c r="N75" s="113" t="s">
        <v>107</v>
      </c>
      <c r="O75" s="114"/>
      <c r="P75" s="114"/>
      <c r="Q75" s="122"/>
    </row>
    <row r="76" spans="1:17" x14ac:dyDescent="0.25">
      <c r="A76" s="118" t="s">
        <v>127</v>
      </c>
      <c r="B76" s="118"/>
      <c r="C76" s="118"/>
      <c r="D76" s="118"/>
      <c r="E76" s="118"/>
      <c r="F76" s="99" t="s">
        <v>131</v>
      </c>
      <c r="G76" s="100"/>
      <c r="H76" s="100"/>
      <c r="I76" s="100"/>
      <c r="J76" s="100"/>
      <c r="K76" s="100"/>
      <c r="L76" s="100"/>
      <c r="M76" s="101"/>
      <c r="N76" s="61"/>
      <c r="O76" s="61"/>
      <c r="P76" s="61"/>
      <c r="Q76" s="62"/>
    </row>
    <row r="77" spans="1:17" x14ac:dyDescent="0.25">
      <c r="A77" s="71" t="s">
        <v>112</v>
      </c>
      <c r="B77" s="72"/>
      <c r="C77" s="72"/>
      <c r="D77" s="72"/>
      <c r="E77" s="73"/>
      <c r="F77" s="99" t="s">
        <v>132</v>
      </c>
      <c r="G77" s="100"/>
      <c r="H77" s="100"/>
      <c r="I77" s="100"/>
      <c r="J77" s="100"/>
      <c r="K77" s="100"/>
      <c r="L77" s="100"/>
      <c r="M77" s="101"/>
      <c r="N77" s="61"/>
      <c r="O77" s="61"/>
      <c r="P77" s="61"/>
      <c r="Q77" s="62"/>
    </row>
    <row r="78" spans="1:17" x14ac:dyDescent="0.25">
      <c r="A78" s="110" t="s">
        <v>128</v>
      </c>
      <c r="B78" s="111"/>
      <c r="C78" s="111"/>
      <c r="D78" s="111"/>
      <c r="E78" s="112"/>
      <c r="F78" s="99" t="s">
        <v>133</v>
      </c>
      <c r="G78" s="100"/>
      <c r="H78" s="100"/>
      <c r="I78" s="100"/>
      <c r="J78" s="100"/>
      <c r="K78" s="100"/>
      <c r="L78" s="100"/>
      <c r="M78" s="101"/>
      <c r="N78" s="61"/>
      <c r="O78" s="61"/>
      <c r="P78" s="61"/>
      <c r="Q78" s="62"/>
    </row>
    <row r="79" spans="1:17" x14ac:dyDescent="0.25">
      <c r="A79" s="163" t="s">
        <v>113</v>
      </c>
      <c r="B79" s="164"/>
      <c r="C79" s="164"/>
      <c r="D79" s="164"/>
      <c r="E79" s="165"/>
      <c r="F79" s="99" t="s">
        <v>114</v>
      </c>
      <c r="G79" s="100"/>
      <c r="H79" s="100"/>
      <c r="I79" s="100"/>
      <c r="J79" s="100"/>
      <c r="K79" s="100"/>
      <c r="L79" s="100"/>
      <c r="M79" s="101"/>
      <c r="N79" s="74"/>
      <c r="O79" s="74"/>
      <c r="P79" s="74"/>
      <c r="Q79" s="75"/>
    </row>
    <row r="80" spans="1:17" x14ac:dyDescent="0.25">
      <c r="A80" s="119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1"/>
    </row>
    <row r="81" spans="1:17" ht="49.5" customHeight="1" x14ac:dyDescent="0.25">
      <c r="A81" s="142" t="s">
        <v>89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4"/>
    </row>
    <row r="82" spans="1:17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1:17" x14ac:dyDescent="0.25">
      <c r="A83" s="157" t="s">
        <v>115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9"/>
    </row>
    <row r="84" spans="1:17" x14ac:dyDescent="0.25">
      <c r="A84" s="110" t="s">
        <v>105</v>
      </c>
      <c r="B84" s="111"/>
      <c r="C84" s="111"/>
      <c r="D84" s="111"/>
      <c r="E84" s="112"/>
      <c r="F84" s="99" t="s">
        <v>2</v>
      </c>
      <c r="G84" s="100"/>
      <c r="H84" s="100"/>
      <c r="I84" s="100"/>
      <c r="J84" s="100"/>
      <c r="K84" s="100"/>
      <c r="L84" s="100"/>
      <c r="M84" s="101"/>
      <c r="N84" s="113" t="s">
        <v>116</v>
      </c>
      <c r="O84" s="114"/>
      <c r="P84" s="114"/>
      <c r="Q84" s="122"/>
    </row>
    <row r="85" spans="1:17" ht="15" customHeight="1" x14ac:dyDescent="0.25">
      <c r="A85" s="110" t="s">
        <v>134</v>
      </c>
      <c r="B85" s="111"/>
      <c r="C85" s="111"/>
      <c r="D85" s="111"/>
      <c r="E85" s="112"/>
      <c r="F85" s="99" t="s">
        <v>139</v>
      </c>
      <c r="G85" s="100"/>
      <c r="H85" s="100"/>
      <c r="I85" s="100"/>
      <c r="J85" s="100"/>
      <c r="K85" s="100"/>
      <c r="L85" s="100"/>
      <c r="M85" s="101"/>
      <c r="N85" s="113" t="s">
        <v>56</v>
      </c>
      <c r="O85" s="114"/>
      <c r="P85" s="114"/>
      <c r="Q85" s="122"/>
    </row>
    <row r="86" spans="1:17" x14ac:dyDescent="0.25">
      <c r="A86" s="110" t="s">
        <v>135</v>
      </c>
      <c r="B86" s="111"/>
      <c r="C86" s="111"/>
      <c r="D86" s="111"/>
      <c r="E86" s="112"/>
      <c r="F86" s="99" t="s">
        <v>140</v>
      </c>
      <c r="G86" s="100"/>
      <c r="H86" s="100"/>
      <c r="I86" s="100"/>
      <c r="J86" s="100"/>
      <c r="K86" s="100"/>
      <c r="L86" s="100"/>
      <c r="M86" s="101"/>
      <c r="N86" s="113" t="s">
        <v>57</v>
      </c>
      <c r="O86" s="114"/>
      <c r="P86" s="114"/>
      <c r="Q86" s="122"/>
    </row>
    <row r="87" spans="1:17" x14ac:dyDescent="0.25">
      <c r="A87" s="110" t="s">
        <v>136</v>
      </c>
      <c r="B87" s="111"/>
      <c r="C87" s="111"/>
      <c r="D87" s="111"/>
      <c r="E87" s="112"/>
      <c r="F87" s="99" t="s">
        <v>137</v>
      </c>
      <c r="G87" s="100"/>
      <c r="H87" s="100"/>
      <c r="I87" s="100"/>
      <c r="J87" s="100"/>
      <c r="K87" s="100"/>
      <c r="L87" s="100"/>
      <c r="M87" s="101"/>
      <c r="N87" s="113" t="s">
        <v>58</v>
      </c>
      <c r="O87" s="114"/>
      <c r="P87" s="114"/>
      <c r="Q87" s="122"/>
    </row>
    <row r="88" spans="1:17" x14ac:dyDescent="0.25">
      <c r="A88" s="110" t="s">
        <v>138</v>
      </c>
      <c r="B88" s="111"/>
      <c r="C88" s="111"/>
      <c r="D88" s="111"/>
      <c r="E88" s="112"/>
      <c r="F88" s="99"/>
      <c r="G88" s="100"/>
      <c r="H88" s="100"/>
      <c r="I88" s="100"/>
      <c r="J88" s="100"/>
      <c r="K88" s="100"/>
      <c r="L88" s="100"/>
      <c r="M88" s="101"/>
      <c r="N88" s="113"/>
      <c r="O88" s="114"/>
      <c r="P88" s="114"/>
      <c r="Q88" s="122"/>
    </row>
    <row r="89" spans="1:17" ht="54.75" customHeight="1" x14ac:dyDescent="0.25">
      <c r="A89" s="142" t="s">
        <v>89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4"/>
    </row>
    <row r="90" spans="1:17" x14ac:dyDescent="0.25">
      <c r="A90" s="160" t="s">
        <v>52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</row>
    <row r="91" spans="1:17" ht="6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1"/>
      <c r="K91" s="11"/>
      <c r="L91" s="10"/>
      <c r="M91" s="10"/>
      <c r="N91" s="10"/>
      <c r="O91" s="10"/>
      <c r="P91" s="10"/>
      <c r="Q91" s="10"/>
    </row>
    <row r="92" spans="1:17" x14ac:dyDescent="0.25">
      <c r="A92" s="309" t="s">
        <v>171</v>
      </c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</row>
    <row r="93" spans="1:17" ht="9" customHeight="1" x14ac:dyDescent="0.25">
      <c r="A93" s="273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</row>
    <row r="94" spans="1:17" ht="28.15" customHeight="1" x14ac:dyDescent="0.25">
      <c r="A94" s="107" t="s">
        <v>63</v>
      </c>
      <c r="B94" s="108"/>
      <c r="C94" s="108"/>
      <c r="D94" s="108"/>
      <c r="E94" s="108"/>
      <c r="F94" s="108"/>
      <c r="G94" s="108"/>
      <c r="H94" s="108"/>
      <c r="I94" s="109"/>
      <c r="J94" s="107" t="s">
        <v>64</v>
      </c>
      <c r="K94" s="108"/>
      <c r="L94" s="108"/>
      <c r="M94" s="108"/>
      <c r="N94" s="108"/>
      <c r="O94" s="108"/>
      <c r="P94" s="108"/>
      <c r="Q94" s="109"/>
    </row>
    <row r="95" spans="1:17" ht="28.15" customHeight="1" x14ac:dyDescent="0.25">
      <c r="A95" s="123" t="s">
        <v>117</v>
      </c>
      <c r="B95" s="124"/>
      <c r="C95" s="124"/>
      <c r="D95" s="124"/>
      <c r="E95" s="124"/>
      <c r="F95" s="124" t="s">
        <v>119</v>
      </c>
      <c r="G95" s="124"/>
      <c r="H95" s="124"/>
      <c r="I95" s="125"/>
      <c r="J95" s="124" t="s">
        <v>67</v>
      </c>
      <c r="K95" s="124"/>
      <c r="L95" s="124"/>
      <c r="M95" s="124"/>
      <c r="N95" s="124" t="s">
        <v>68</v>
      </c>
      <c r="O95" s="124"/>
      <c r="P95" s="124"/>
      <c r="Q95" s="126"/>
    </row>
    <row r="96" spans="1:17" ht="28.15" customHeight="1" x14ac:dyDescent="0.25">
      <c r="A96" s="137" t="s">
        <v>120</v>
      </c>
      <c r="B96" s="105"/>
      <c r="C96" s="105"/>
      <c r="D96" s="105"/>
      <c r="E96" s="105"/>
      <c r="F96" s="105" t="s">
        <v>65</v>
      </c>
      <c r="G96" s="105"/>
      <c r="H96" s="105"/>
      <c r="I96" s="138"/>
      <c r="J96" s="105" t="s">
        <v>4</v>
      </c>
      <c r="K96" s="105"/>
      <c r="L96" s="105"/>
      <c r="M96" s="105"/>
      <c r="N96" s="105" t="s">
        <v>69</v>
      </c>
      <c r="O96" s="105"/>
      <c r="P96" s="105"/>
      <c r="Q96" s="139"/>
    </row>
    <row r="97" spans="1:17" ht="18" customHeight="1" x14ac:dyDescent="0.25">
      <c r="A97" s="103" t="s">
        <v>118</v>
      </c>
      <c r="B97" s="104"/>
      <c r="C97" s="104"/>
      <c r="D97" s="104"/>
      <c r="E97" s="104"/>
      <c r="F97" s="130" t="s">
        <v>66</v>
      </c>
      <c r="G97" s="130"/>
      <c r="H97" s="130"/>
      <c r="I97" s="131"/>
      <c r="J97" s="105" t="s">
        <v>5</v>
      </c>
      <c r="K97" s="105"/>
      <c r="L97" s="105"/>
      <c r="M97" s="105"/>
      <c r="N97" s="105" t="s">
        <v>47</v>
      </c>
      <c r="O97" s="105"/>
      <c r="P97" s="105"/>
      <c r="Q97" s="106"/>
    </row>
    <row r="98" spans="1:17" ht="26.25" customHeight="1" x14ac:dyDescent="0.25">
      <c r="A98" s="45" t="s">
        <v>70</v>
      </c>
      <c r="B98" s="46"/>
      <c r="C98" s="46"/>
      <c r="D98" s="46"/>
      <c r="E98" s="69"/>
      <c r="F98" s="38" t="s">
        <v>71</v>
      </c>
      <c r="G98" s="38"/>
      <c r="H98" s="38"/>
      <c r="I98" s="38"/>
      <c r="J98" s="47"/>
      <c r="K98" s="65" t="s">
        <v>72</v>
      </c>
      <c r="L98" s="63"/>
      <c r="M98" s="66"/>
      <c r="N98" s="67"/>
      <c r="O98" s="67"/>
      <c r="P98" s="68"/>
      <c r="Q98" s="64"/>
    </row>
    <row r="99" spans="1:17" ht="27" customHeight="1" x14ac:dyDescent="0.25">
      <c r="A99" s="297" t="s">
        <v>73</v>
      </c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9"/>
      <c r="Q99" s="44">
        <f>E98*J98*Q98</f>
        <v>0</v>
      </c>
    </row>
    <row r="100" spans="1:17" ht="18" customHeight="1" x14ac:dyDescent="0.25">
      <c r="A100" s="132" t="s">
        <v>74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4"/>
    </row>
    <row r="101" spans="1:17" ht="32.25" customHeight="1" x14ac:dyDescent="0.25">
      <c r="A101" s="135" t="s">
        <v>88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</row>
    <row r="102" spans="1:17" x14ac:dyDescent="0.25">
      <c r="A102" s="127" t="s">
        <v>122</v>
      </c>
      <c r="B102" s="136"/>
      <c r="C102" s="48"/>
      <c r="D102" s="49"/>
      <c r="E102" s="50"/>
      <c r="F102" s="127" t="s">
        <v>75</v>
      </c>
      <c r="G102" s="128"/>
      <c r="H102" s="129"/>
      <c r="I102" s="50"/>
      <c r="J102" s="127" t="s">
        <v>121</v>
      </c>
      <c r="K102" s="128"/>
      <c r="L102" s="128"/>
      <c r="M102" s="136"/>
      <c r="N102" s="113"/>
      <c r="O102" s="114"/>
      <c r="P102" s="114"/>
      <c r="Q102" s="122"/>
    </row>
    <row r="103" spans="1:17" x14ac:dyDescent="0.25">
      <c r="A103" s="127" t="s">
        <v>76</v>
      </c>
      <c r="B103" s="136"/>
      <c r="C103" s="128"/>
      <c r="D103" s="128"/>
      <c r="E103" s="136"/>
      <c r="F103" s="127" t="s">
        <v>77</v>
      </c>
      <c r="G103" s="128"/>
      <c r="H103" s="129"/>
      <c r="I103" s="50"/>
      <c r="J103" s="127" t="s">
        <v>78</v>
      </c>
      <c r="K103" s="128"/>
      <c r="L103" s="128"/>
      <c r="M103" s="136"/>
      <c r="N103" s="113"/>
      <c r="O103" s="114"/>
      <c r="P103" s="114"/>
      <c r="Q103" s="122"/>
    </row>
    <row r="104" spans="1:17" ht="4.5" customHeight="1" x14ac:dyDescent="0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  <c r="O104" s="79"/>
      <c r="P104" s="79"/>
      <c r="Q104" s="79"/>
    </row>
    <row r="105" spans="1:17" x14ac:dyDescent="0.25">
      <c r="A105" s="107" t="s">
        <v>141</v>
      </c>
      <c r="B105" s="108"/>
      <c r="C105" s="108"/>
      <c r="D105" s="108"/>
      <c r="E105" s="108"/>
      <c r="F105" s="108"/>
      <c r="G105" s="108"/>
      <c r="H105" s="108"/>
      <c r="I105" s="109"/>
      <c r="J105" s="78"/>
      <c r="K105" s="78"/>
      <c r="L105" s="78"/>
      <c r="M105" s="78"/>
      <c r="N105" s="79"/>
      <c r="O105" s="79"/>
      <c r="P105" s="79"/>
      <c r="Q105" s="79"/>
    </row>
    <row r="106" spans="1:17" ht="15" customHeight="1" x14ac:dyDescent="0.25">
      <c r="A106" s="81" t="s">
        <v>142</v>
      </c>
      <c r="B106" s="81"/>
      <c r="C106" s="81"/>
      <c r="D106" s="81"/>
      <c r="E106" s="81" t="s">
        <v>153</v>
      </c>
      <c r="F106" s="81"/>
      <c r="G106" s="81"/>
      <c r="H106" s="81"/>
      <c r="I106" s="81"/>
      <c r="J106" s="78"/>
      <c r="K106" s="78"/>
      <c r="L106" s="78"/>
      <c r="M106" s="78"/>
      <c r="N106" s="79"/>
      <c r="O106" s="79"/>
      <c r="P106" s="79"/>
      <c r="Q106" s="79"/>
    </row>
    <row r="107" spans="1:17" ht="15" customHeight="1" x14ac:dyDescent="0.25">
      <c r="A107" s="81" t="s">
        <v>143</v>
      </c>
      <c r="B107" s="81"/>
      <c r="C107" s="81"/>
      <c r="D107" s="81"/>
      <c r="E107" s="81" t="s">
        <v>154</v>
      </c>
      <c r="F107" s="81"/>
      <c r="G107" s="81"/>
      <c r="H107" s="81"/>
      <c r="I107" s="81"/>
      <c r="J107" s="78"/>
      <c r="K107" s="78"/>
      <c r="L107" s="78"/>
      <c r="M107" s="78"/>
      <c r="N107" s="79"/>
      <c r="O107" s="79"/>
      <c r="P107" s="79"/>
      <c r="Q107" s="79"/>
    </row>
    <row r="108" spans="1:17" ht="15" customHeight="1" x14ac:dyDescent="0.25">
      <c r="A108" s="81" t="s">
        <v>144</v>
      </c>
      <c r="B108" s="81"/>
      <c r="C108" s="81"/>
      <c r="D108" s="81"/>
      <c r="E108" s="81" t="s">
        <v>155</v>
      </c>
      <c r="F108" s="81"/>
      <c r="G108" s="81"/>
      <c r="H108" s="81"/>
      <c r="I108" s="81"/>
      <c r="J108" s="78"/>
      <c r="K108" s="78"/>
      <c r="L108" s="78"/>
      <c r="M108" s="78"/>
      <c r="N108" s="79"/>
      <c r="O108" s="79"/>
      <c r="P108" s="79"/>
      <c r="Q108" s="79"/>
    </row>
    <row r="109" spans="1:17" x14ac:dyDescent="0.25">
      <c r="A109" s="81" t="s">
        <v>145</v>
      </c>
      <c r="B109" s="81"/>
      <c r="C109" s="81"/>
      <c r="D109" s="81"/>
      <c r="E109" s="81" t="s">
        <v>156</v>
      </c>
      <c r="F109" s="81"/>
      <c r="G109" s="81"/>
      <c r="H109" s="81"/>
      <c r="I109" s="81"/>
      <c r="J109" s="78"/>
      <c r="K109" s="78"/>
      <c r="L109" s="78"/>
      <c r="M109" s="78"/>
      <c r="N109" s="79"/>
      <c r="O109" s="79"/>
      <c r="P109" s="79"/>
      <c r="Q109" s="79"/>
    </row>
    <row r="110" spans="1:17" x14ac:dyDescent="0.25">
      <c r="A110" s="81" t="s">
        <v>146</v>
      </c>
      <c r="B110" s="81"/>
      <c r="C110" s="81"/>
      <c r="D110" s="81"/>
      <c r="E110" s="81">
        <v>7.8</v>
      </c>
      <c r="F110" s="81"/>
      <c r="G110" s="81"/>
      <c r="H110" s="81"/>
      <c r="I110" s="81"/>
      <c r="J110" s="78"/>
      <c r="K110" s="78"/>
      <c r="L110" s="78"/>
      <c r="M110" s="78"/>
      <c r="N110" s="79"/>
      <c r="O110" s="79"/>
      <c r="P110" s="79"/>
      <c r="Q110" s="79"/>
    </row>
    <row r="111" spans="1:17" x14ac:dyDescent="0.25">
      <c r="A111" s="81" t="s">
        <v>147</v>
      </c>
      <c r="B111" s="81"/>
      <c r="C111" s="81"/>
      <c r="D111" s="81"/>
      <c r="E111" s="81" t="s">
        <v>153</v>
      </c>
      <c r="F111" s="81"/>
      <c r="G111" s="81"/>
      <c r="H111" s="81"/>
      <c r="I111" s="81"/>
      <c r="J111" s="78"/>
      <c r="K111" s="78"/>
      <c r="L111" s="78"/>
      <c r="M111" s="78"/>
      <c r="N111" s="79"/>
      <c r="O111" s="79"/>
      <c r="P111" s="79"/>
      <c r="Q111" s="79"/>
    </row>
    <row r="112" spans="1:17" x14ac:dyDescent="0.25">
      <c r="A112" s="81" t="s">
        <v>148</v>
      </c>
      <c r="B112" s="81"/>
      <c r="C112" s="81"/>
      <c r="D112" s="81"/>
      <c r="E112" s="81" t="s">
        <v>157</v>
      </c>
      <c r="F112" s="81"/>
      <c r="G112" s="81"/>
      <c r="H112" s="81"/>
      <c r="I112" s="81"/>
      <c r="J112" s="78"/>
      <c r="K112" s="78"/>
      <c r="L112" s="78"/>
      <c r="M112" s="78"/>
      <c r="N112" s="79"/>
      <c r="O112" s="79"/>
      <c r="P112" s="79"/>
      <c r="Q112" s="79"/>
    </row>
    <row r="113" spans="1:17" x14ac:dyDescent="0.25">
      <c r="A113" s="81" t="s">
        <v>149</v>
      </c>
      <c r="B113" s="81"/>
      <c r="C113" s="81"/>
      <c r="D113" s="81"/>
      <c r="E113" s="81" t="s">
        <v>158</v>
      </c>
      <c r="F113" s="81"/>
      <c r="G113" s="81"/>
      <c r="H113" s="81"/>
      <c r="I113" s="81"/>
      <c r="J113" s="78"/>
      <c r="K113" s="78"/>
      <c r="L113" s="78"/>
      <c r="M113" s="78"/>
      <c r="N113" s="79"/>
      <c r="O113" s="79"/>
      <c r="P113" s="79"/>
      <c r="Q113" s="79"/>
    </row>
    <row r="114" spans="1:17" x14ac:dyDescent="0.25">
      <c r="A114" s="81" t="s">
        <v>161</v>
      </c>
      <c r="B114" s="81"/>
      <c r="C114" s="81"/>
      <c r="D114" s="81"/>
      <c r="E114" s="81" t="s">
        <v>159</v>
      </c>
      <c r="F114" s="81"/>
      <c r="G114" s="81"/>
      <c r="H114" s="81"/>
      <c r="I114" s="81"/>
      <c r="J114" s="78"/>
      <c r="K114" s="78"/>
      <c r="L114" s="78"/>
      <c r="M114" s="78"/>
      <c r="N114" s="79"/>
      <c r="O114" s="79"/>
      <c r="P114" s="79"/>
      <c r="Q114" s="79"/>
    </row>
    <row r="115" spans="1:17" x14ac:dyDescent="0.25">
      <c r="A115" s="81" t="s">
        <v>150</v>
      </c>
      <c r="B115" s="81"/>
      <c r="C115" s="81"/>
      <c r="D115" s="81"/>
      <c r="E115" s="81" t="s">
        <v>160</v>
      </c>
      <c r="F115" s="81"/>
      <c r="G115" s="81"/>
      <c r="H115" s="81"/>
      <c r="I115" s="81"/>
      <c r="J115" s="78"/>
      <c r="K115" s="78"/>
      <c r="L115" s="78"/>
      <c r="M115" s="78"/>
      <c r="N115" s="79"/>
      <c r="O115" s="79"/>
      <c r="P115" s="79"/>
      <c r="Q115" s="79"/>
    </row>
    <row r="116" spans="1:17" x14ac:dyDescent="0.25">
      <c r="A116" s="81" t="s">
        <v>151</v>
      </c>
      <c r="B116" s="81"/>
      <c r="C116" s="81"/>
      <c r="D116" s="81"/>
      <c r="E116" s="81" t="s">
        <v>162</v>
      </c>
      <c r="F116" s="81"/>
      <c r="G116" s="81"/>
      <c r="H116" s="81"/>
      <c r="I116" s="81"/>
      <c r="J116" s="78"/>
      <c r="K116" s="78"/>
      <c r="L116" s="78"/>
      <c r="M116" s="78"/>
      <c r="N116" s="79"/>
      <c r="O116" s="79"/>
      <c r="P116" s="79"/>
      <c r="Q116" s="79"/>
    </row>
    <row r="117" spans="1:17" s="18" customFormat="1" ht="13.7" customHeight="1" x14ac:dyDescent="0.25">
      <c r="A117" s="81" t="s">
        <v>152</v>
      </c>
      <c r="B117" s="81"/>
      <c r="C117" s="81"/>
      <c r="D117" s="81"/>
      <c r="E117" s="81" t="s">
        <v>163</v>
      </c>
      <c r="F117" s="81"/>
      <c r="G117" s="81"/>
      <c r="H117" s="81"/>
      <c r="I117" s="81"/>
      <c r="J117" s="15"/>
      <c r="K117" s="15"/>
      <c r="L117" s="15"/>
      <c r="M117" s="15"/>
      <c r="N117" s="15"/>
      <c r="O117" s="15"/>
      <c r="P117" s="15"/>
      <c r="Q117" s="15"/>
    </row>
    <row r="118" spans="1:17" s="18" customFormat="1" ht="15.75" x14ac:dyDescent="0.25">
      <c r="A118" s="77"/>
      <c r="B118" s="77"/>
      <c r="C118" s="77"/>
      <c r="D118" s="77"/>
      <c r="E118" s="77"/>
      <c r="F118" s="77"/>
      <c r="G118" s="77"/>
      <c r="H118" s="77"/>
      <c r="I118" s="77"/>
      <c r="J118" s="15"/>
      <c r="K118" s="15"/>
      <c r="L118" s="15"/>
      <c r="M118" s="15"/>
      <c r="N118" s="15"/>
      <c r="O118" s="15"/>
      <c r="P118" s="15"/>
      <c r="Q118" s="15"/>
    </row>
    <row r="119" spans="1:17" x14ac:dyDescent="0.25">
      <c r="A119" s="310" t="s">
        <v>172</v>
      </c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</row>
    <row r="120" spans="1:17" ht="15.75" x14ac:dyDescent="0.25">
      <c r="A120" s="16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x14ac:dyDescent="0.25">
      <c r="A121" s="311" t="s">
        <v>173</v>
      </c>
      <c r="B121" s="311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</row>
    <row r="122" spans="1:17" ht="11.25" customHeight="1" x14ac:dyDescent="0.25">
      <c r="A122" s="43"/>
      <c r="B122" s="43"/>
      <c r="C122" s="8"/>
      <c r="D122" s="85" t="s">
        <v>6</v>
      </c>
      <c r="E122" s="85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9"/>
      <c r="Q122" s="19"/>
    </row>
    <row r="123" spans="1:17" x14ac:dyDescent="0.25">
      <c r="A123" s="70" t="s">
        <v>108</v>
      </c>
      <c r="B123" s="95"/>
      <c r="C123" s="96"/>
      <c r="D123" s="96"/>
      <c r="E123" s="96"/>
      <c r="F123" s="97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</row>
    <row r="124" spans="1:17" ht="18.75" customHeight="1" x14ac:dyDescent="0.25">
      <c r="A124" s="8"/>
      <c r="B124" s="8"/>
      <c r="C124" s="8"/>
      <c r="D124" s="8"/>
      <c r="E124" s="8"/>
      <c r="F124" s="8"/>
      <c r="G124" s="8"/>
      <c r="H124" s="274" t="s">
        <v>33</v>
      </c>
      <c r="I124" s="274"/>
      <c r="J124" s="19"/>
      <c r="K124" s="19"/>
      <c r="L124" s="8"/>
      <c r="M124" s="8"/>
      <c r="N124" s="8"/>
      <c r="O124" s="8"/>
      <c r="P124" s="19"/>
      <c r="Q124" s="19"/>
    </row>
    <row r="125" spans="1:17" ht="25.5" customHeight="1" x14ac:dyDescent="0.25">
      <c r="A125" s="275" t="s">
        <v>27</v>
      </c>
      <c r="B125" s="277" t="s">
        <v>79</v>
      </c>
      <c r="C125" s="279" t="s">
        <v>80</v>
      </c>
      <c r="D125" s="280"/>
      <c r="E125" s="281"/>
      <c r="F125" s="282" t="s">
        <v>108</v>
      </c>
      <c r="G125" s="283"/>
      <c r="H125" s="141" t="s">
        <v>123</v>
      </c>
      <c r="I125" s="141"/>
      <c r="J125" s="19"/>
      <c r="K125" s="19"/>
      <c r="L125" s="250"/>
      <c r="M125" s="250"/>
      <c r="N125" s="19"/>
      <c r="O125" s="19"/>
      <c r="P125" s="19"/>
      <c r="Q125" s="19"/>
    </row>
    <row r="126" spans="1:17" x14ac:dyDescent="0.25">
      <c r="A126" s="276"/>
      <c r="B126" s="278"/>
      <c r="C126" s="251" t="s">
        <v>8</v>
      </c>
      <c r="D126" s="251"/>
      <c r="E126" s="251"/>
      <c r="F126" s="284"/>
      <c r="G126" s="285"/>
      <c r="H126" s="141"/>
      <c r="I126" s="141"/>
      <c r="J126" s="19"/>
      <c r="K126" s="19"/>
      <c r="L126" s="250"/>
      <c r="M126" s="250"/>
      <c r="N126" s="19"/>
      <c r="O126" s="19"/>
      <c r="P126" s="19"/>
      <c r="Q126" s="19"/>
    </row>
    <row r="127" spans="1:17" x14ac:dyDescent="0.25">
      <c r="A127" s="21" t="s">
        <v>9</v>
      </c>
      <c r="B127" s="22">
        <v>0</v>
      </c>
      <c r="C127" s="83"/>
      <c r="D127" s="83"/>
      <c r="E127" s="83"/>
      <c r="F127" s="84"/>
      <c r="G127" s="84"/>
      <c r="H127" s="196" t="e">
        <f>C127/F127</f>
        <v>#DIV/0!</v>
      </c>
      <c r="I127" s="198"/>
      <c r="J127" s="19"/>
      <c r="K127" s="19"/>
      <c r="L127" s="85"/>
      <c r="M127" s="85"/>
      <c r="N127" s="19"/>
      <c r="O127" s="19"/>
      <c r="P127" s="19"/>
      <c r="Q127" s="19"/>
    </row>
    <row r="128" spans="1:17" x14ac:dyDescent="0.25">
      <c r="A128" s="21" t="s">
        <v>10</v>
      </c>
      <c r="B128" s="22">
        <v>0</v>
      </c>
      <c r="C128" s="83"/>
      <c r="D128" s="83"/>
      <c r="E128" s="83"/>
      <c r="F128" s="84"/>
      <c r="G128" s="84"/>
      <c r="H128" s="196" t="e">
        <f t="shared" ref="H128:H138" si="0">C128/F128</f>
        <v>#DIV/0!</v>
      </c>
      <c r="I128" s="198"/>
      <c r="J128" s="19"/>
      <c r="K128" s="19"/>
      <c r="L128" s="85"/>
      <c r="M128" s="85"/>
      <c r="N128" s="19"/>
      <c r="O128" s="19"/>
      <c r="P128" s="19"/>
      <c r="Q128" s="19"/>
    </row>
    <row r="129" spans="1:17" x14ac:dyDescent="0.25">
      <c r="A129" s="21" t="s">
        <v>11</v>
      </c>
      <c r="B129" s="22">
        <v>0</v>
      </c>
      <c r="C129" s="83"/>
      <c r="D129" s="83"/>
      <c r="E129" s="83"/>
      <c r="F129" s="84"/>
      <c r="G129" s="84"/>
      <c r="H129" s="196" t="e">
        <f t="shared" si="0"/>
        <v>#DIV/0!</v>
      </c>
      <c r="I129" s="198"/>
      <c r="J129" s="19"/>
      <c r="K129" s="19"/>
      <c r="L129" s="85"/>
      <c r="M129" s="85"/>
      <c r="N129" s="19"/>
      <c r="O129" s="19"/>
      <c r="P129" s="19"/>
      <c r="Q129" s="19"/>
    </row>
    <row r="130" spans="1:17" x14ac:dyDescent="0.25">
      <c r="A130" s="21" t="s">
        <v>12</v>
      </c>
      <c r="B130" s="22">
        <v>0</v>
      </c>
      <c r="C130" s="83"/>
      <c r="D130" s="83"/>
      <c r="E130" s="83"/>
      <c r="F130" s="84"/>
      <c r="G130" s="84"/>
      <c r="H130" s="196" t="e">
        <f t="shared" si="0"/>
        <v>#DIV/0!</v>
      </c>
      <c r="I130" s="198"/>
      <c r="J130" s="19"/>
      <c r="K130" s="19"/>
      <c r="L130" s="85"/>
      <c r="M130" s="85"/>
      <c r="N130" s="19"/>
      <c r="O130" s="19"/>
      <c r="P130" s="19"/>
      <c r="Q130" s="19"/>
    </row>
    <row r="131" spans="1:17" x14ac:dyDescent="0.25">
      <c r="A131" s="21" t="s">
        <v>13</v>
      </c>
      <c r="B131" s="22">
        <v>0</v>
      </c>
      <c r="C131" s="83"/>
      <c r="D131" s="83"/>
      <c r="E131" s="83"/>
      <c r="F131" s="84"/>
      <c r="G131" s="84"/>
      <c r="H131" s="196" t="e">
        <f t="shared" si="0"/>
        <v>#DIV/0!</v>
      </c>
      <c r="I131" s="198"/>
      <c r="J131" s="19"/>
      <c r="K131" s="19"/>
      <c r="L131" s="85"/>
      <c r="M131" s="85"/>
      <c r="N131" s="19"/>
      <c r="O131" s="19"/>
      <c r="P131" s="19"/>
      <c r="Q131" s="19"/>
    </row>
    <row r="132" spans="1:17" x14ac:dyDescent="0.25">
      <c r="A132" s="21" t="s">
        <v>14</v>
      </c>
      <c r="B132" s="22">
        <v>0</v>
      </c>
      <c r="C132" s="83"/>
      <c r="D132" s="83"/>
      <c r="E132" s="83"/>
      <c r="F132" s="84"/>
      <c r="G132" s="84"/>
      <c r="H132" s="196" t="e">
        <f t="shared" si="0"/>
        <v>#DIV/0!</v>
      </c>
      <c r="I132" s="198"/>
      <c r="J132" s="19"/>
      <c r="K132" s="19"/>
      <c r="L132" s="85"/>
      <c r="M132" s="85"/>
      <c r="N132" s="19"/>
      <c r="O132" s="19"/>
      <c r="P132" s="19"/>
      <c r="Q132" s="19"/>
    </row>
    <row r="133" spans="1:17" x14ac:dyDescent="0.25">
      <c r="A133" s="21" t="s">
        <v>15</v>
      </c>
      <c r="B133" s="22">
        <v>0</v>
      </c>
      <c r="C133" s="83"/>
      <c r="D133" s="83"/>
      <c r="E133" s="83"/>
      <c r="F133" s="84"/>
      <c r="G133" s="84"/>
      <c r="H133" s="196" t="e">
        <f t="shared" si="0"/>
        <v>#DIV/0!</v>
      </c>
      <c r="I133" s="198"/>
      <c r="J133" s="19"/>
      <c r="K133" s="19"/>
      <c r="L133" s="85"/>
      <c r="M133" s="85"/>
      <c r="N133" s="19"/>
      <c r="O133" s="19"/>
      <c r="P133" s="19"/>
      <c r="Q133" s="19"/>
    </row>
    <row r="134" spans="1:17" x14ac:dyDescent="0.25">
      <c r="A134" s="21" t="s">
        <v>16</v>
      </c>
      <c r="B134" s="22">
        <v>0</v>
      </c>
      <c r="C134" s="86"/>
      <c r="D134" s="87"/>
      <c r="E134" s="87"/>
      <c r="F134" s="88"/>
      <c r="G134" s="89"/>
      <c r="H134" s="196" t="e">
        <f t="shared" si="0"/>
        <v>#DIV/0!</v>
      </c>
      <c r="I134" s="198"/>
      <c r="J134" s="82"/>
      <c r="K134" s="82"/>
      <c r="L134" s="82"/>
      <c r="M134" s="82"/>
      <c r="N134" s="82"/>
      <c r="O134" s="82"/>
      <c r="P134" s="82"/>
      <c r="Q134" s="82"/>
    </row>
    <row r="135" spans="1:17" x14ac:dyDescent="0.25">
      <c r="A135" s="21" t="s">
        <v>17</v>
      </c>
      <c r="B135" s="22">
        <v>0</v>
      </c>
      <c r="C135" s="86"/>
      <c r="D135" s="87"/>
      <c r="E135" s="87"/>
      <c r="F135" s="88"/>
      <c r="G135" s="89"/>
      <c r="H135" s="196" t="e">
        <f t="shared" si="0"/>
        <v>#DIV/0!</v>
      </c>
      <c r="I135" s="198"/>
      <c r="J135" s="82"/>
      <c r="K135" s="82"/>
      <c r="L135" s="82"/>
      <c r="M135" s="82"/>
      <c r="N135" s="82"/>
      <c r="O135" s="82"/>
      <c r="P135" s="82"/>
      <c r="Q135" s="82"/>
    </row>
    <row r="136" spans="1:17" x14ac:dyDescent="0.25">
      <c r="A136" s="21" t="s">
        <v>18</v>
      </c>
      <c r="B136" s="22">
        <v>0</v>
      </c>
      <c r="C136" s="86"/>
      <c r="D136" s="87"/>
      <c r="E136" s="87"/>
      <c r="F136" s="88"/>
      <c r="G136" s="89"/>
      <c r="H136" s="196" t="e">
        <f t="shared" si="0"/>
        <v>#DIV/0!</v>
      </c>
      <c r="I136" s="198"/>
      <c r="J136" s="82"/>
      <c r="K136" s="82"/>
      <c r="L136" s="82"/>
      <c r="M136" s="82"/>
      <c r="N136" s="82"/>
      <c r="O136" s="82"/>
      <c r="P136" s="82"/>
      <c r="Q136" s="82"/>
    </row>
    <row r="137" spans="1:17" x14ac:dyDescent="0.25">
      <c r="A137" s="21" t="s">
        <v>19</v>
      </c>
      <c r="B137" s="22">
        <v>0</v>
      </c>
      <c r="C137" s="86"/>
      <c r="D137" s="87"/>
      <c r="E137" s="87"/>
      <c r="F137" s="88"/>
      <c r="G137" s="89"/>
      <c r="H137" s="196" t="e">
        <f t="shared" si="0"/>
        <v>#DIV/0!</v>
      </c>
      <c r="I137" s="198"/>
      <c r="J137" s="82"/>
      <c r="K137" s="82"/>
      <c r="L137" s="82"/>
      <c r="M137" s="82"/>
      <c r="N137" s="82"/>
      <c r="O137" s="82"/>
      <c r="P137" s="82"/>
      <c r="Q137" s="82"/>
    </row>
    <row r="138" spans="1:17" x14ac:dyDescent="0.25">
      <c r="A138" s="21" t="s">
        <v>20</v>
      </c>
      <c r="B138" s="22">
        <v>0</v>
      </c>
      <c r="C138" s="86"/>
      <c r="D138" s="87"/>
      <c r="E138" s="87"/>
      <c r="F138" s="88"/>
      <c r="G138" s="89"/>
      <c r="H138" s="196" t="e">
        <f t="shared" si="0"/>
        <v>#DIV/0!</v>
      </c>
      <c r="I138" s="198"/>
      <c r="J138" s="82"/>
      <c r="K138" s="82"/>
      <c r="L138" s="82"/>
      <c r="M138" s="82"/>
      <c r="N138" s="82"/>
      <c r="O138" s="82"/>
      <c r="P138" s="82"/>
      <c r="Q138" s="82"/>
    </row>
    <row r="139" spans="1:17" x14ac:dyDescent="0.25">
      <c r="A139" s="9"/>
      <c r="B139" s="9"/>
      <c r="C139" s="98" t="s">
        <v>21</v>
      </c>
      <c r="D139" s="98"/>
      <c r="E139" s="98"/>
      <c r="F139" s="96" t="s">
        <v>22</v>
      </c>
      <c r="G139" s="96"/>
      <c r="H139" s="107" t="s">
        <v>33</v>
      </c>
      <c r="I139" s="109"/>
      <c r="J139" s="9"/>
      <c r="K139" s="9"/>
      <c r="L139" s="9"/>
      <c r="M139" s="9"/>
      <c r="N139" s="9"/>
      <c r="O139" s="9"/>
    </row>
    <row r="140" spans="1:17" x14ac:dyDescent="0.25">
      <c r="A140" s="88" t="s">
        <v>81</v>
      </c>
      <c r="B140" s="89"/>
      <c r="C140" s="86"/>
      <c r="D140" s="87"/>
      <c r="E140" s="87"/>
      <c r="F140" s="88"/>
      <c r="G140" s="89"/>
      <c r="H140" s="140" t="e">
        <f>C140/F140</f>
        <v>#DIV/0!</v>
      </c>
      <c r="I140" s="140"/>
      <c r="J140" s="9"/>
      <c r="K140" s="9"/>
      <c r="L140" s="9"/>
      <c r="M140" s="9"/>
      <c r="N140" s="9"/>
      <c r="O140" s="9"/>
    </row>
    <row r="141" spans="1:17" x14ac:dyDescent="0.25">
      <c r="A141" s="90" t="s">
        <v>82</v>
      </c>
      <c r="B141" s="91"/>
      <c r="C141" s="92">
        <f>C140*Q99</f>
        <v>0</v>
      </c>
      <c r="D141" s="93"/>
      <c r="E141" s="94"/>
      <c r="F141" s="92">
        <f>F140*Q99</f>
        <v>0</v>
      </c>
      <c r="G141" s="94"/>
      <c r="H141" s="247" t="e">
        <f>C141/F141</f>
        <v>#DIV/0!</v>
      </c>
      <c r="I141" s="249"/>
      <c r="J141" s="15"/>
      <c r="K141" s="15"/>
      <c r="L141" s="15"/>
      <c r="M141" s="15"/>
      <c r="N141" s="15"/>
      <c r="O141" s="15"/>
      <c r="P141" s="15"/>
      <c r="Q141" s="15"/>
    </row>
    <row r="142" spans="1:17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x14ac:dyDescent="0.25">
      <c r="A143" s="311" t="s">
        <v>174</v>
      </c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</row>
    <row r="144" spans="1:17" ht="4.5" customHeight="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</row>
    <row r="145" spans="1:17" x14ac:dyDescent="0.25">
      <c r="A145" s="15"/>
      <c r="B145" s="15"/>
      <c r="C145" s="15"/>
      <c r="D145" s="15"/>
      <c r="E145" s="15"/>
      <c r="F145" s="15"/>
      <c r="G145" s="15"/>
      <c r="H145" s="270" t="s">
        <v>23</v>
      </c>
      <c r="I145" s="270"/>
      <c r="J145" s="8"/>
      <c r="K145" s="8"/>
      <c r="L145" s="8"/>
      <c r="M145" s="8"/>
      <c r="N145" s="8"/>
      <c r="O145" s="8"/>
      <c r="P145" s="19"/>
      <c r="Q145" s="19"/>
    </row>
    <row r="146" spans="1:17" ht="15" customHeight="1" x14ac:dyDescent="0.25">
      <c r="A146" s="291" t="s">
        <v>27</v>
      </c>
      <c r="B146" s="292"/>
      <c r="C146" s="293"/>
      <c r="D146" s="95" t="s">
        <v>21</v>
      </c>
      <c r="E146" s="97"/>
      <c r="F146" s="282" t="s">
        <v>108</v>
      </c>
      <c r="G146" s="283"/>
      <c r="H146" s="270" t="s">
        <v>124</v>
      </c>
      <c r="I146" s="270"/>
      <c r="J146" s="10"/>
      <c r="K146" s="10"/>
      <c r="L146" s="10"/>
      <c r="M146" s="10"/>
      <c r="N146" s="19"/>
      <c r="O146" s="19"/>
      <c r="P146" s="19"/>
      <c r="Q146" s="19"/>
    </row>
    <row r="147" spans="1:17" x14ac:dyDescent="0.25">
      <c r="A147" s="294"/>
      <c r="B147" s="295"/>
      <c r="C147" s="296"/>
      <c r="D147" s="95" t="s">
        <v>24</v>
      </c>
      <c r="E147" s="97"/>
      <c r="F147" s="284"/>
      <c r="G147" s="285"/>
      <c r="H147" s="270"/>
      <c r="I147" s="270"/>
      <c r="J147" s="10"/>
      <c r="K147" s="10"/>
      <c r="L147" s="10"/>
      <c r="M147" s="10"/>
      <c r="N147" s="19"/>
      <c r="O147" s="19"/>
      <c r="P147" s="19"/>
      <c r="Q147" s="19"/>
    </row>
    <row r="148" spans="1:17" x14ac:dyDescent="0.25">
      <c r="A148" s="88" t="s">
        <v>9</v>
      </c>
      <c r="B148" s="194"/>
      <c r="C148" s="89"/>
      <c r="D148" s="88"/>
      <c r="E148" s="89"/>
      <c r="F148" s="88"/>
      <c r="G148" s="89"/>
      <c r="H148" s="238" t="e">
        <f t="shared" ref="H148:H152" si="1">D148/F148</f>
        <v>#DIV/0!</v>
      </c>
      <c r="I148" s="239"/>
      <c r="J148" s="10"/>
      <c r="K148" s="10"/>
      <c r="L148" s="10"/>
      <c r="M148" s="10"/>
      <c r="N148" s="19"/>
      <c r="O148" s="19"/>
      <c r="P148" s="19"/>
      <c r="Q148" s="19"/>
    </row>
    <row r="149" spans="1:17" x14ac:dyDescent="0.25">
      <c r="A149" s="88" t="s">
        <v>10</v>
      </c>
      <c r="B149" s="194"/>
      <c r="C149" s="89"/>
      <c r="D149" s="88"/>
      <c r="E149" s="89"/>
      <c r="F149" s="88"/>
      <c r="G149" s="89"/>
      <c r="H149" s="238" t="e">
        <f t="shared" si="1"/>
        <v>#DIV/0!</v>
      </c>
      <c r="I149" s="239"/>
      <c r="J149" s="10"/>
      <c r="K149" s="10"/>
      <c r="L149" s="10"/>
      <c r="M149" s="10"/>
      <c r="N149" s="19"/>
      <c r="O149" s="19"/>
      <c r="P149" s="19"/>
      <c r="Q149" s="19"/>
    </row>
    <row r="150" spans="1:17" x14ac:dyDescent="0.25">
      <c r="A150" s="88" t="s">
        <v>11</v>
      </c>
      <c r="B150" s="194"/>
      <c r="C150" s="89"/>
      <c r="D150" s="88"/>
      <c r="E150" s="89"/>
      <c r="F150" s="88"/>
      <c r="G150" s="89"/>
      <c r="H150" s="238" t="e">
        <f t="shared" si="1"/>
        <v>#DIV/0!</v>
      </c>
      <c r="I150" s="239"/>
      <c r="J150" s="10"/>
      <c r="K150" s="10"/>
      <c r="L150" s="10"/>
      <c r="M150" s="10"/>
      <c r="N150" s="19"/>
      <c r="O150" s="19"/>
      <c r="P150" s="19"/>
      <c r="Q150" s="19"/>
    </row>
    <row r="151" spans="1:17" x14ac:dyDescent="0.25">
      <c r="A151" s="88" t="s">
        <v>12</v>
      </c>
      <c r="B151" s="194"/>
      <c r="C151" s="89"/>
      <c r="D151" s="88"/>
      <c r="E151" s="89"/>
      <c r="F151" s="88"/>
      <c r="G151" s="89"/>
      <c r="H151" s="238" t="e">
        <f t="shared" si="1"/>
        <v>#DIV/0!</v>
      </c>
      <c r="I151" s="239"/>
      <c r="J151" s="10"/>
      <c r="K151" s="10"/>
      <c r="L151" s="10"/>
      <c r="M151" s="10"/>
      <c r="N151" s="19"/>
      <c r="O151" s="19"/>
      <c r="P151" s="19"/>
      <c r="Q151" s="19"/>
    </row>
    <row r="152" spans="1:17" x14ac:dyDescent="0.25">
      <c r="A152" s="88" t="s">
        <v>13</v>
      </c>
      <c r="B152" s="194"/>
      <c r="C152" s="89"/>
      <c r="D152" s="88"/>
      <c r="E152" s="89"/>
      <c r="F152" s="88"/>
      <c r="G152" s="89"/>
      <c r="H152" s="238" t="e">
        <f t="shared" si="1"/>
        <v>#DIV/0!</v>
      </c>
      <c r="I152" s="239"/>
      <c r="J152" s="10"/>
      <c r="K152" s="10"/>
      <c r="L152" s="10"/>
      <c r="M152" s="10"/>
      <c r="N152" s="19"/>
      <c r="O152" s="19"/>
      <c r="P152" s="19"/>
      <c r="Q152" s="19"/>
    </row>
    <row r="153" spans="1:17" x14ac:dyDescent="0.25">
      <c r="A153" s="88" t="s">
        <v>14</v>
      </c>
      <c r="B153" s="194"/>
      <c r="C153" s="89"/>
      <c r="D153" s="88"/>
      <c r="E153" s="89"/>
      <c r="F153" s="88"/>
      <c r="G153" s="89"/>
      <c r="H153" s="238" t="e">
        <f t="shared" ref="H153:H159" si="2">D153/F153</f>
        <v>#DIV/0!</v>
      </c>
      <c r="I153" s="239"/>
      <c r="J153" s="10"/>
      <c r="K153" s="10"/>
      <c r="L153" s="10"/>
      <c r="M153" s="10"/>
      <c r="N153" s="19"/>
      <c r="O153" s="19"/>
      <c r="P153" s="19"/>
      <c r="Q153" s="19"/>
    </row>
    <row r="154" spans="1:17" x14ac:dyDescent="0.25">
      <c r="A154" s="88" t="s">
        <v>15</v>
      </c>
      <c r="B154" s="194"/>
      <c r="C154" s="89"/>
      <c r="D154" s="88"/>
      <c r="E154" s="89"/>
      <c r="F154" s="88"/>
      <c r="G154" s="89"/>
      <c r="H154" s="238" t="e">
        <f t="shared" si="2"/>
        <v>#DIV/0!</v>
      </c>
      <c r="I154" s="239"/>
      <c r="J154" s="10"/>
      <c r="K154" s="10"/>
      <c r="L154" s="10"/>
      <c r="M154" s="10"/>
      <c r="N154" s="19"/>
      <c r="O154" s="19"/>
      <c r="P154" s="19"/>
      <c r="Q154" s="19"/>
    </row>
    <row r="155" spans="1:17" x14ac:dyDescent="0.25">
      <c r="A155" s="88" t="s">
        <v>16</v>
      </c>
      <c r="B155" s="194"/>
      <c r="C155" s="89"/>
      <c r="D155" s="88"/>
      <c r="E155" s="89"/>
      <c r="F155" s="88"/>
      <c r="G155" s="89"/>
      <c r="H155" s="238" t="e">
        <f t="shared" si="2"/>
        <v>#DIV/0!</v>
      </c>
      <c r="I155" s="239"/>
      <c r="J155" s="10"/>
      <c r="K155" s="10"/>
      <c r="L155" s="10"/>
      <c r="M155" s="10"/>
      <c r="N155" s="82"/>
      <c r="O155" s="82"/>
      <c r="P155" s="82"/>
      <c r="Q155" s="82"/>
    </row>
    <row r="156" spans="1:17" x14ac:dyDescent="0.25">
      <c r="A156" s="88" t="s">
        <v>17</v>
      </c>
      <c r="B156" s="194"/>
      <c r="C156" s="89"/>
      <c r="D156" s="88"/>
      <c r="E156" s="89"/>
      <c r="F156" s="88"/>
      <c r="G156" s="89"/>
      <c r="H156" s="238" t="e">
        <f t="shared" si="2"/>
        <v>#DIV/0!</v>
      </c>
      <c r="I156" s="239"/>
      <c r="J156" s="10"/>
      <c r="K156" s="10"/>
      <c r="L156" s="10"/>
      <c r="M156" s="10"/>
      <c r="N156" s="82"/>
      <c r="O156" s="82"/>
      <c r="P156" s="82"/>
      <c r="Q156" s="82"/>
    </row>
    <row r="157" spans="1:17" x14ac:dyDescent="0.25">
      <c r="A157" s="88" t="s">
        <v>18</v>
      </c>
      <c r="B157" s="194"/>
      <c r="C157" s="89"/>
      <c r="D157" s="88"/>
      <c r="E157" s="89"/>
      <c r="F157" s="88"/>
      <c r="G157" s="89"/>
      <c r="H157" s="238" t="e">
        <f t="shared" si="2"/>
        <v>#DIV/0!</v>
      </c>
      <c r="I157" s="239"/>
      <c r="J157" s="10"/>
      <c r="K157" s="10"/>
      <c r="L157" s="10"/>
      <c r="M157" s="10"/>
      <c r="N157" s="82"/>
      <c r="O157" s="82"/>
      <c r="P157" s="82"/>
      <c r="Q157" s="82"/>
    </row>
    <row r="158" spans="1:17" x14ac:dyDescent="0.25">
      <c r="A158" s="88" t="s">
        <v>19</v>
      </c>
      <c r="B158" s="194"/>
      <c r="C158" s="89"/>
      <c r="D158" s="88"/>
      <c r="E158" s="89"/>
      <c r="F158" s="88"/>
      <c r="G158" s="89"/>
      <c r="H158" s="238" t="e">
        <f t="shared" si="2"/>
        <v>#DIV/0!</v>
      </c>
      <c r="I158" s="239"/>
      <c r="J158" s="10"/>
      <c r="K158" s="10"/>
      <c r="L158" s="10"/>
      <c r="M158" s="10"/>
      <c r="N158" s="82"/>
      <c r="O158" s="82"/>
      <c r="P158" s="82"/>
      <c r="Q158" s="82"/>
    </row>
    <row r="159" spans="1:17" x14ac:dyDescent="0.25">
      <c r="A159" s="88" t="s">
        <v>20</v>
      </c>
      <c r="B159" s="194"/>
      <c r="C159" s="89"/>
      <c r="D159" s="88"/>
      <c r="E159" s="89"/>
      <c r="F159" s="88"/>
      <c r="G159" s="89"/>
      <c r="H159" s="238" t="e">
        <f t="shared" si="2"/>
        <v>#DIV/0!</v>
      </c>
      <c r="I159" s="239"/>
      <c r="J159" s="10"/>
      <c r="K159" s="10"/>
      <c r="L159" s="10"/>
      <c r="M159" s="10"/>
      <c r="N159" s="82"/>
      <c r="O159" s="82"/>
      <c r="P159" s="82"/>
      <c r="Q159" s="82"/>
    </row>
    <row r="160" spans="1:17" x14ac:dyDescent="0.25">
      <c r="A160" s="8"/>
      <c r="B160" s="8"/>
      <c r="C160" s="8"/>
      <c r="D160" s="96" t="s">
        <v>21</v>
      </c>
      <c r="E160" s="96"/>
      <c r="F160" s="96" t="s">
        <v>22</v>
      </c>
      <c r="G160" s="96"/>
      <c r="H160" s="270" t="s">
        <v>23</v>
      </c>
      <c r="I160" s="270"/>
      <c r="J160" s="15"/>
      <c r="K160" s="15"/>
      <c r="L160" s="15"/>
      <c r="M160" s="15"/>
      <c r="N160" s="8"/>
      <c r="O160" s="15"/>
      <c r="P160" s="8"/>
      <c r="Q160" s="8"/>
    </row>
    <row r="161" spans="1:17" ht="16.149999999999999" customHeight="1" x14ac:dyDescent="0.25">
      <c r="A161" s="88" t="s">
        <v>25</v>
      </c>
      <c r="B161" s="194"/>
      <c r="C161" s="89"/>
      <c r="D161" s="88"/>
      <c r="E161" s="89"/>
      <c r="F161" s="88"/>
      <c r="G161" s="89"/>
      <c r="H161" s="272" t="e">
        <f>D161/F161</f>
        <v>#DIV/0!</v>
      </c>
      <c r="I161" s="272"/>
      <c r="J161" s="15"/>
      <c r="K161" s="15"/>
      <c r="L161" s="15"/>
      <c r="M161" s="15"/>
      <c r="N161" s="8"/>
      <c r="O161" s="15"/>
      <c r="P161" s="8"/>
      <c r="Q161" s="8"/>
    </row>
    <row r="162" spans="1:17" ht="13.7" customHeight="1" x14ac:dyDescent="0.25">
      <c r="A162" s="90" t="s">
        <v>83</v>
      </c>
      <c r="B162" s="288"/>
      <c r="C162" s="91"/>
      <c r="D162" s="92">
        <f>D161*Q99</f>
        <v>0</v>
      </c>
      <c r="E162" s="94"/>
      <c r="F162" s="92">
        <f>F161*Q99</f>
        <v>0</v>
      </c>
      <c r="G162" s="94"/>
      <c r="H162" s="289" t="e">
        <f>D162/F162</f>
        <v>#DIV/0!</v>
      </c>
      <c r="I162" s="290"/>
      <c r="J162" s="15"/>
      <c r="K162" s="15"/>
      <c r="L162" s="15"/>
      <c r="M162" s="15"/>
      <c r="N162" s="8"/>
      <c r="O162" s="15"/>
      <c r="P162" s="8"/>
      <c r="Q162" s="8"/>
    </row>
    <row r="163" spans="1:17" ht="7.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x14ac:dyDescent="0.25">
      <c r="A164" s="311" t="s">
        <v>175</v>
      </c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</row>
    <row r="165" spans="1:17" ht="4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286" t="s">
        <v>27</v>
      </c>
      <c r="B166" s="286"/>
      <c r="C166" s="286"/>
      <c r="D166" s="287" t="s">
        <v>40</v>
      </c>
      <c r="E166" s="287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9"/>
      <c r="Q166" s="19"/>
    </row>
    <row r="167" spans="1:17" x14ac:dyDescent="0.25">
      <c r="A167" s="286"/>
      <c r="B167" s="286"/>
      <c r="C167" s="286"/>
      <c r="D167" s="270" t="s">
        <v>26</v>
      </c>
      <c r="E167" s="270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9"/>
      <c r="Q167" s="19"/>
    </row>
    <row r="168" spans="1:17" x14ac:dyDescent="0.25">
      <c r="A168" s="88" t="s">
        <v>9</v>
      </c>
      <c r="B168" s="194"/>
      <c r="C168" s="89"/>
      <c r="D168" s="238" t="e">
        <f t="shared" ref="D168:D179" si="3">((H127-H148)/H127)*100</f>
        <v>#DIV/0!</v>
      </c>
      <c r="E168" s="239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19"/>
      <c r="Q168" s="19"/>
    </row>
    <row r="169" spans="1:17" x14ac:dyDescent="0.25">
      <c r="A169" s="88" t="s">
        <v>10</v>
      </c>
      <c r="B169" s="194"/>
      <c r="C169" s="89"/>
      <c r="D169" s="238" t="e">
        <f t="shared" si="3"/>
        <v>#DIV/0!</v>
      </c>
      <c r="E169" s="239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19"/>
      <c r="Q169" s="19"/>
    </row>
    <row r="170" spans="1:17" x14ac:dyDescent="0.25">
      <c r="A170" s="88" t="s">
        <v>11</v>
      </c>
      <c r="B170" s="194"/>
      <c r="C170" s="89"/>
      <c r="D170" s="238" t="e">
        <f t="shared" si="3"/>
        <v>#DIV/0!</v>
      </c>
      <c r="E170" s="23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19"/>
      <c r="Q170" s="19"/>
    </row>
    <row r="171" spans="1:17" x14ac:dyDescent="0.25">
      <c r="A171" s="88" t="s">
        <v>12</v>
      </c>
      <c r="B171" s="194"/>
      <c r="C171" s="89"/>
      <c r="D171" s="238" t="e">
        <f t="shared" si="3"/>
        <v>#DIV/0!</v>
      </c>
      <c r="E171" s="23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19"/>
      <c r="Q171" s="19"/>
    </row>
    <row r="172" spans="1:17" x14ac:dyDescent="0.25">
      <c r="A172" s="88" t="s">
        <v>13</v>
      </c>
      <c r="B172" s="194"/>
      <c r="C172" s="89"/>
      <c r="D172" s="238" t="e">
        <f t="shared" si="3"/>
        <v>#DIV/0!</v>
      </c>
      <c r="E172" s="239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19"/>
      <c r="Q172" s="19"/>
    </row>
    <row r="173" spans="1:17" x14ac:dyDescent="0.25">
      <c r="A173" s="88" t="s">
        <v>14</v>
      </c>
      <c r="B173" s="194"/>
      <c r="C173" s="89"/>
      <c r="D173" s="238" t="e">
        <f t="shared" si="3"/>
        <v>#DIV/0!</v>
      </c>
      <c r="E173" s="239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19"/>
      <c r="Q173" s="19"/>
    </row>
    <row r="174" spans="1:17" x14ac:dyDescent="0.25">
      <c r="A174" s="88" t="s">
        <v>15</v>
      </c>
      <c r="B174" s="194"/>
      <c r="C174" s="89"/>
      <c r="D174" s="238" t="e">
        <f t="shared" si="3"/>
        <v>#DIV/0!</v>
      </c>
      <c r="E174" s="23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19"/>
      <c r="Q174" s="19"/>
    </row>
    <row r="175" spans="1:17" x14ac:dyDescent="0.25">
      <c r="A175" s="88" t="s">
        <v>16</v>
      </c>
      <c r="B175" s="194"/>
      <c r="C175" s="89"/>
      <c r="D175" s="238" t="e">
        <f t="shared" si="3"/>
        <v>#DIV/0!</v>
      </c>
      <c r="E175" s="23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19"/>
      <c r="Q175" s="19"/>
    </row>
    <row r="176" spans="1:17" x14ac:dyDescent="0.25">
      <c r="A176" s="88" t="s">
        <v>17</v>
      </c>
      <c r="B176" s="194"/>
      <c r="C176" s="89"/>
      <c r="D176" s="238" t="e">
        <f t="shared" si="3"/>
        <v>#DIV/0!</v>
      </c>
      <c r="E176" s="239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19"/>
      <c r="Q176" s="19"/>
    </row>
    <row r="177" spans="1:17" x14ac:dyDescent="0.25">
      <c r="A177" s="88" t="s">
        <v>18</v>
      </c>
      <c r="B177" s="194"/>
      <c r="C177" s="89"/>
      <c r="D177" s="238" t="e">
        <f t="shared" si="3"/>
        <v>#DIV/0!</v>
      </c>
      <c r="E177" s="239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19"/>
      <c r="Q177" s="19"/>
    </row>
    <row r="178" spans="1:17" x14ac:dyDescent="0.25">
      <c r="A178" s="88" t="s">
        <v>19</v>
      </c>
      <c r="B178" s="194"/>
      <c r="C178" s="89"/>
      <c r="D178" s="238" t="e">
        <f t="shared" si="3"/>
        <v>#DIV/0!</v>
      </c>
      <c r="E178" s="239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19"/>
      <c r="Q178" s="19"/>
    </row>
    <row r="179" spans="1:17" x14ac:dyDescent="0.25">
      <c r="A179" s="88" t="s">
        <v>20</v>
      </c>
      <c r="B179" s="194"/>
      <c r="C179" s="89"/>
      <c r="D179" s="238" t="e">
        <f t="shared" si="3"/>
        <v>#DIV/0!</v>
      </c>
      <c r="E179" s="23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19"/>
      <c r="Q179" s="19"/>
    </row>
    <row r="180" spans="1:17" x14ac:dyDescent="0.25">
      <c r="A180" s="28"/>
      <c r="B180" s="28"/>
      <c r="C180" s="28"/>
      <c r="D180" s="28"/>
      <c r="E180" s="28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9"/>
      <c r="Q180" s="19"/>
    </row>
    <row r="181" spans="1:17" x14ac:dyDescent="0.25">
      <c r="A181" s="244" t="s">
        <v>35</v>
      </c>
      <c r="B181" s="245"/>
      <c r="C181" s="246"/>
      <c r="D181" s="247" t="e">
        <f>AVERAGE(D168:E179)</f>
        <v>#DIV/0!</v>
      </c>
      <c r="E181" s="248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19"/>
      <c r="Q181" s="19"/>
    </row>
    <row r="182" spans="1:17" x14ac:dyDescent="0.25">
      <c r="A182" s="28"/>
      <c r="B182" s="28"/>
      <c r="C182" s="28"/>
      <c r="D182" s="28"/>
      <c r="E182" s="28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19"/>
      <c r="Q182" s="19"/>
    </row>
    <row r="183" spans="1:17" x14ac:dyDescent="0.25">
      <c r="A183" s="311" t="s">
        <v>176</v>
      </c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</row>
    <row r="184" spans="1:17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x14ac:dyDescent="0.25">
      <c r="A202" s="312" t="s">
        <v>177</v>
      </c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12"/>
      <c r="Q202" s="312"/>
    </row>
    <row r="203" spans="1:17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x14ac:dyDescent="0.25">
      <c r="A204" s="240" t="s">
        <v>84</v>
      </c>
      <c r="B204" s="240"/>
      <c r="C204" s="240"/>
      <c r="D204" s="240"/>
      <c r="E204" s="240"/>
      <c r="F204" s="241"/>
      <c r="G204" s="242"/>
      <c r="H204" s="242"/>
      <c r="I204" s="242"/>
      <c r="J204" s="242"/>
      <c r="K204" s="242"/>
      <c r="L204" s="243"/>
      <c r="M204" s="34" t="s">
        <v>164</v>
      </c>
      <c r="N204" s="15"/>
      <c r="O204" s="15"/>
      <c r="P204" s="15"/>
      <c r="Q204" s="15"/>
    </row>
    <row r="205" spans="1:17" x14ac:dyDescent="0.25">
      <c r="A205" s="55"/>
      <c r="B205" s="55"/>
      <c r="C205" s="55"/>
      <c r="D205" s="55"/>
      <c r="E205" s="55"/>
      <c r="F205" s="39"/>
      <c r="G205" s="39"/>
      <c r="H205" s="39"/>
      <c r="I205" s="39"/>
      <c r="J205" s="39"/>
      <c r="K205" s="39"/>
      <c r="L205" s="39"/>
      <c r="M205" s="34"/>
      <c r="N205" s="15"/>
      <c r="O205" s="15"/>
      <c r="P205" s="15"/>
      <c r="Q205" s="15"/>
    </row>
    <row r="206" spans="1:17" x14ac:dyDescent="0.25">
      <c r="A206" s="199" t="s">
        <v>85</v>
      </c>
      <c r="B206" s="199"/>
      <c r="C206" s="199"/>
      <c r="D206" s="199"/>
      <c r="E206" s="199"/>
      <c r="F206" s="200">
        <f>F141</f>
        <v>0</v>
      </c>
      <c r="G206" s="201"/>
      <c r="H206" s="201"/>
      <c r="I206" s="201"/>
      <c r="J206" s="201"/>
      <c r="K206" s="201"/>
      <c r="L206" s="202"/>
      <c r="M206" s="34" t="s">
        <v>28</v>
      </c>
      <c r="N206" s="15"/>
      <c r="O206" s="15"/>
      <c r="P206" s="15"/>
      <c r="Q206" s="15"/>
    </row>
    <row r="207" spans="1:17" x14ac:dyDescent="0.25">
      <c r="A207" s="56"/>
      <c r="B207" s="56"/>
      <c r="C207" s="56"/>
      <c r="D207" s="56"/>
      <c r="E207" s="56"/>
      <c r="F207" s="40"/>
      <c r="G207" s="40"/>
      <c r="H207" s="40"/>
      <c r="I207" s="40"/>
      <c r="J207" s="40"/>
      <c r="K207" s="40"/>
      <c r="L207" s="40"/>
      <c r="M207" s="34"/>
      <c r="N207" s="15"/>
      <c r="O207" s="15"/>
      <c r="P207" s="15"/>
      <c r="Q207" s="15"/>
    </row>
    <row r="208" spans="1:17" x14ac:dyDescent="0.25">
      <c r="A208" s="199" t="s">
        <v>38</v>
      </c>
      <c r="B208" s="199"/>
      <c r="C208" s="199"/>
      <c r="D208" s="199"/>
      <c r="E208" s="199"/>
      <c r="F208" s="232" t="e">
        <f>H141</f>
        <v>#DIV/0!</v>
      </c>
      <c r="G208" s="233"/>
      <c r="H208" s="233"/>
      <c r="I208" s="233"/>
      <c r="J208" s="233"/>
      <c r="K208" s="233"/>
      <c r="L208" s="234"/>
      <c r="M208" s="34" t="s">
        <v>7</v>
      </c>
      <c r="N208" s="15"/>
      <c r="O208" s="15"/>
      <c r="P208" s="15"/>
      <c r="Q208" s="15"/>
    </row>
    <row r="209" spans="1:17" x14ac:dyDescent="0.25">
      <c r="A209" s="56"/>
      <c r="B209" s="56"/>
      <c r="C209" s="56"/>
      <c r="D209" s="56"/>
      <c r="E209" s="56"/>
      <c r="F209" s="41"/>
      <c r="G209" s="41"/>
      <c r="H209" s="41"/>
      <c r="I209" s="41"/>
      <c r="J209" s="41"/>
      <c r="K209" s="41"/>
      <c r="L209" s="41"/>
      <c r="M209" s="34"/>
      <c r="N209" s="15"/>
      <c r="O209" s="15"/>
      <c r="P209" s="15"/>
      <c r="Q209" s="15"/>
    </row>
    <row r="210" spans="1:17" x14ac:dyDescent="0.25">
      <c r="A210" s="199" t="s">
        <v>39</v>
      </c>
      <c r="B210" s="199"/>
      <c r="C210" s="199"/>
      <c r="D210" s="199"/>
      <c r="E210" s="199"/>
      <c r="F210" s="232" t="e">
        <f>H162</f>
        <v>#DIV/0!</v>
      </c>
      <c r="G210" s="233"/>
      <c r="H210" s="233"/>
      <c r="I210" s="233"/>
      <c r="J210" s="233"/>
      <c r="K210" s="233"/>
      <c r="L210" s="234"/>
      <c r="M210" s="34" t="s">
        <v>7</v>
      </c>
      <c r="N210" s="15"/>
      <c r="O210" s="15"/>
      <c r="P210" s="15"/>
      <c r="Q210" s="15"/>
    </row>
    <row r="211" spans="1:17" x14ac:dyDescent="0.25">
      <c r="A211" s="56"/>
      <c r="B211" s="56"/>
      <c r="C211" s="56"/>
      <c r="D211" s="56"/>
      <c r="E211" s="56"/>
      <c r="F211" s="40"/>
      <c r="G211" s="40"/>
      <c r="H211" s="40"/>
      <c r="I211" s="40"/>
      <c r="J211" s="40"/>
      <c r="K211" s="40"/>
      <c r="L211" s="40"/>
      <c r="M211" s="34"/>
      <c r="N211" s="15"/>
      <c r="O211" s="15"/>
      <c r="P211" s="15"/>
      <c r="Q211" s="15"/>
    </row>
    <row r="212" spans="1:17" x14ac:dyDescent="0.25">
      <c r="A212" s="199" t="s">
        <v>86</v>
      </c>
      <c r="B212" s="199"/>
      <c r="C212" s="199"/>
      <c r="D212" s="199"/>
      <c r="E212" s="199"/>
      <c r="F212" s="235" t="e">
        <f>(F208-F210)*F206</f>
        <v>#DIV/0!</v>
      </c>
      <c r="G212" s="236"/>
      <c r="H212" s="236"/>
      <c r="I212" s="236"/>
      <c r="J212" s="236"/>
      <c r="K212" s="236"/>
      <c r="L212" s="237"/>
      <c r="M212" s="34" t="s">
        <v>8</v>
      </c>
      <c r="N212" s="15"/>
      <c r="O212" s="15"/>
      <c r="P212" s="15"/>
      <c r="Q212" s="15"/>
    </row>
    <row r="213" spans="1:17" x14ac:dyDescent="0.25">
      <c r="A213" s="51"/>
      <c r="B213" s="51"/>
      <c r="C213" s="51"/>
      <c r="D213" s="51"/>
      <c r="E213" s="51"/>
      <c r="F213" s="42"/>
      <c r="G213" s="42"/>
      <c r="H213" s="42"/>
      <c r="I213" s="42"/>
      <c r="J213" s="42"/>
      <c r="K213" s="42"/>
      <c r="L213" s="42"/>
      <c r="M213" s="15"/>
      <c r="N213" s="15"/>
      <c r="O213" s="15"/>
      <c r="P213" s="15"/>
      <c r="Q213" s="15"/>
    </row>
    <row r="214" spans="1:17" x14ac:dyDescent="0.25">
      <c r="A214" s="195" t="s">
        <v>87</v>
      </c>
      <c r="B214" s="195"/>
      <c r="C214" s="195"/>
      <c r="D214" s="195"/>
      <c r="E214" s="195"/>
      <c r="F214" s="196" t="e">
        <f>D181</f>
        <v>#DIV/0!</v>
      </c>
      <c r="G214" s="197"/>
      <c r="H214" s="197"/>
      <c r="I214" s="197"/>
      <c r="J214" s="197"/>
      <c r="K214" s="197"/>
      <c r="L214" s="198"/>
      <c r="M214" s="15"/>
      <c r="N214" s="15"/>
      <c r="O214" s="15"/>
      <c r="P214" s="15"/>
      <c r="Q214" s="15"/>
    </row>
    <row r="215" spans="1:17" x14ac:dyDescent="0.25">
      <c r="A215" s="15"/>
      <c r="B215" s="15"/>
      <c r="C215" s="15"/>
      <c r="D215" s="15"/>
      <c r="E215" s="15"/>
      <c r="F215" s="1"/>
      <c r="G215" s="1"/>
      <c r="H215" s="1"/>
      <c r="I215" s="1"/>
      <c r="J215" s="1"/>
      <c r="K215" s="1"/>
      <c r="L215" s="1"/>
      <c r="M215" s="15"/>
      <c r="N215" s="15"/>
      <c r="O215" s="15"/>
      <c r="P215" s="15"/>
      <c r="Q215" s="15"/>
    </row>
    <row r="216" spans="1:17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x14ac:dyDescent="0.25">
      <c r="A217" s="313" t="s">
        <v>178</v>
      </c>
      <c r="B217" s="313"/>
      <c r="C217" s="313"/>
      <c r="D217" s="313"/>
      <c r="E217" s="313"/>
      <c r="F217" s="313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</row>
    <row r="218" spans="1:17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x14ac:dyDescent="0.25">
      <c r="A219" s="35"/>
      <c r="B219" s="35"/>
      <c r="C219" s="35"/>
      <c r="D219" s="204"/>
      <c r="E219" s="204"/>
      <c r="F219" s="35"/>
      <c r="G219" s="35"/>
      <c r="H219" s="205" t="s">
        <v>97</v>
      </c>
      <c r="I219" s="206"/>
      <c r="J219" s="206"/>
      <c r="K219" s="206"/>
      <c r="L219" s="207"/>
      <c r="M219" s="214" t="s">
        <v>98</v>
      </c>
      <c r="N219" s="214"/>
      <c r="O219" s="214"/>
      <c r="P219" s="15"/>
      <c r="Q219" s="15"/>
    </row>
    <row r="220" spans="1:17" x14ac:dyDescent="0.25">
      <c r="A220" s="208" t="s">
        <v>90</v>
      </c>
      <c r="B220" s="208"/>
      <c r="C220" s="208"/>
      <c r="D220" s="208"/>
      <c r="E220" s="208"/>
      <c r="F220" s="209" t="s">
        <v>29</v>
      </c>
      <c r="G220" s="210"/>
      <c r="H220" s="37" t="s">
        <v>32</v>
      </c>
      <c r="I220" s="211" t="s">
        <v>30</v>
      </c>
      <c r="J220" s="212"/>
      <c r="K220" s="213" t="s">
        <v>34</v>
      </c>
      <c r="L220" s="213"/>
      <c r="M220" s="215" t="s">
        <v>31</v>
      </c>
      <c r="N220" s="215"/>
      <c r="O220" s="215"/>
      <c r="P220" s="15"/>
      <c r="Q220" s="15"/>
    </row>
    <row r="221" spans="1:17" x14ac:dyDescent="0.25">
      <c r="A221" s="223" t="s">
        <v>37</v>
      </c>
      <c r="B221" s="223"/>
      <c r="C221" s="223"/>
      <c r="D221" s="223"/>
      <c r="E221" s="223"/>
      <c r="F221" s="224">
        <f>C141</f>
        <v>0</v>
      </c>
      <c r="G221" s="225"/>
      <c r="H221" s="36" t="e">
        <f>LOOKUP($A$221,#REF!,#REF!)</f>
        <v>#REF!</v>
      </c>
      <c r="I221" s="226" t="e">
        <f>LOOKUP(A221,#REF!,#REF!)</f>
        <v>#REF!</v>
      </c>
      <c r="J221" s="227"/>
      <c r="K221" s="226" t="e">
        <f>LOOKUP(A221,#REF!,#REF!)</f>
        <v>#REF!</v>
      </c>
      <c r="L221" s="227"/>
      <c r="M221" s="216" t="e">
        <f>(F221*H221*1)+(F221*I221*28)+(F221*K221*265)/1000</f>
        <v>#REF!</v>
      </c>
      <c r="N221" s="216" t="e">
        <f>(G221*I221*1)+(G221*J221*28)+(G221*L221*265)/1000</f>
        <v>#REF!</v>
      </c>
      <c r="O221" s="216" t="e">
        <f>(H221*J221*1)+(H221*K221*28)+(H221*M221*265)/1000</f>
        <v>#REF!</v>
      </c>
      <c r="P221" s="15"/>
      <c r="Q221" s="15"/>
    </row>
    <row r="222" spans="1:17" x14ac:dyDescent="0.25">
      <c r="A222" s="208" t="s">
        <v>91</v>
      </c>
      <c r="B222" s="208"/>
      <c r="C222" s="208"/>
      <c r="D222" s="208"/>
      <c r="E222" s="208"/>
      <c r="F222" s="228" t="s">
        <v>29</v>
      </c>
      <c r="G222" s="228"/>
      <c r="H222" s="37" t="s">
        <v>32</v>
      </c>
      <c r="I222" s="211" t="s">
        <v>30</v>
      </c>
      <c r="J222" s="212"/>
      <c r="K222" s="213" t="s">
        <v>34</v>
      </c>
      <c r="L222" s="213"/>
      <c r="M222" s="215" t="s">
        <v>31</v>
      </c>
      <c r="N222" s="215"/>
      <c r="O222" s="215"/>
      <c r="P222" s="15"/>
      <c r="Q222" s="15"/>
    </row>
    <row r="223" spans="1:17" x14ac:dyDescent="0.25">
      <c r="A223" s="223" t="s">
        <v>36</v>
      </c>
      <c r="B223" s="223"/>
      <c r="C223" s="223"/>
      <c r="D223" s="223"/>
      <c r="E223" s="223"/>
      <c r="F223" s="224">
        <f>D162</f>
        <v>0</v>
      </c>
      <c r="G223" s="225"/>
      <c r="H223" s="36" t="e">
        <f>LOOKUP(A223,#REF!,#REF!)</f>
        <v>#REF!</v>
      </c>
      <c r="I223" s="229" t="e">
        <f>LOOKUP(A223,#REF!,#REF!)</f>
        <v>#REF!</v>
      </c>
      <c r="J223" s="230"/>
      <c r="K223" s="231" t="e">
        <f>LOOKUP(A223,#REF!,#REF!)</f>
        <v>#REF!</v>
      </c>
      <c r="L223" s="231"/>
      <c r="M223" s="216" t="e">
        <f>(F223*H223*1)+(F223*I223*28)+(F223*K223*265)/1000</f>
        <v>#REF!</v>
      </c>
      <c r="N223" s="216"/>
      <c r="O223" s="216"/>
      <c r="P223" s="15"/>
      <c r="Q223" s="15"/>
    </row>
    <row r="224" spans="1:17" ht="12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x14ac:dyDescent="0.25">
      <c r="A225" s="188" t="s">
        <v>99</v>
      </c>
      <c r="B225" s="188"/>
      <c r="C225" s="188"/>
      <c r="D225" s="188"/>
      <c r="E225" s="188"/>
      <c r="F225" s="188"/>
      <c r="G225" s="188"/>
      <c r="H225" s="189" t="e">
        <f>M221-M223</f>
        <v>#REF!</v>
      </c>
      <c r="I225" s="190" t="e">
        <f>N221-N223</f>
        <v>#REF!</v>
      </c>
      <c r="J225" s="191" t="e">
        <f>O221-O223</f>
        <v>#REF!</v>
      </c>
      <c r="K225" s="203"/>
      <c r="L225" s="203"/>
      <c r="M225" s="203"/>
      <c r="N225" s="203"/>
      <c r="O225" s="203"/>
      <c r="P225" s="203"/>
      <c r="Q225" s="203"/>
    </row>
    <row r="226" spans="1:17" x14ac:dyDescent="0.25">
      <c r="A226" s="192"/>
      <c r="B226" s="192"/>
      <c r="C226" s="193"/>
      <c r="D226" s="193"/>
      <c r="E226" s="193"/>
      <c r="F226" s="193"/>
      <c r="G226" s="82"/>
      <c r="H226" s="82"/>
      <c r="I226" s="82"/>
      <c r="J226" s="82"/>
      <c r="K226" s="82"/>
      <c r="L226" s="221"/>
      <c r="M226" s="221"/>
      <c r="N226" s="221"/>
      <c r="O226" s="221"/>
      <c r="P226" s="15"/>
      <c r="Q226" s="15"/>
    </row>
    <row r="227" spans="1:17" x14ac:dyDescent="0.25">
      <c r="A227" s="33"/>
      <c r="B227" s="33"/>
      <c r="C227" s="31"/>
      <c r="D227" s="31"/>
      <c r="E227" s="31"/>
      <c r="F227" s="31"/>
      <c r="G227" s="31"/>
      <c r="H227" s="31"/>
      <c r="I227" s="31"/>
      <c r="J227" s="31"/>
      <c r="K227" s="31"/>
      <c r="L227" s="32"/>
      <c r="M227" s="32"/>
      <c r="N227" s="32"/>
      <c r="O227" s="32"/>
      <c r="P227" s="15"/>
      <c r="Q227" s="15"/>
    </row>
    <row r="228" spans="1:17" x14ac:dyDescent="0.25">
      <c r="A228" s="314" t="s">
        <v>179</v>
      </c>
      <c r="B228" s="314"/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</row>
    <row r="229" spans="1:17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24.75" customHeight="1" x14ac:dyDescent="0.25">
      <c r="A230" s="217" t="s">
        <v>92</v>
      </c>
      <c r="B230" s="217"/>
      <c r="C230" s="217"/>
      <c r="D230" s="217"/>
      <c r="E230" s="219">
        <v>0</v>
      </c>
      <c r="F230" s="219"/>
      <c r="G230" s="219"/>
      <c r="H230" s="217" t="s">
        <v>93</v>
      </c>
      <c r="I230" s="217"/>
      <c r="J230" s="219">
        <v>0</v>
      </c>
      <c r="K230" s="219"/>
      <c r="L230" s="219"/>
      <c r="M230" s="220" t="s">
        <v>94</v>
      </c>
      <c r="N230" s="220"/>
      <c r="O230" s="219">
        <f>E230+J230</f>
        <v>0</v>
      </c>
      <c r="P230" s="219"/>
      <c r="Q230" s="219"/>
    </row>
    <row r="231" spans="1:17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4"/>
      <c r="N231" s="24"/>
      <c r="O231" s="24"/>
      <c r="P231" s="24"/>
      <c r="Q231" s="24"/>
    </row>
    <row r="232" spans="1:17" x14ac:dyDescent="0.25">
      <c r="A232" s="217" t="s">
        <v>95</v>
      </c>
      <c r="B232" s="217"/>
      <c r="C232" s="217"/>
      <c r="D232" s="217"/>
      <c r="E232" s="217"/>
      <c r="F232" s="219">
        <v>0</v>
      </c>
      <c r="G232" s="219"/>
      <c r="H232" s="219"/>
      <c r="I232" s="26"/>
      <c r="J232" s="222"/>
      <c r="K232" s="222"/>
      <c r="L232" s="222"/>
      <c r="M232" s="24"/>
      <c r="N232" s="24"/>
      <c r="O232" s="24"/>
      <c r="P232" s="24"/>
      <c r="Q232" s="24"/>
    </row>
    <row r="233" spans="1:17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4"/>
      <c r="N233" s="24"/>
      <c r="O233" s="24"/>
      <c r="P233" s="24"/>
      <c r="Q233" s="24"/>
    </row>
    <row r="234" spans="1:17" x14ac:dyDescent="0.25">
      <c r="A234" s="217" t="s">
        <v>96</v>
      </c>
      <c r="B234" s="217"/>
      <c r="C234" s="217"/>
      <c r="D234" s="217"/>
      <c r="E234" s="217"/>
      <c r="F234" s="217"/>
      <c r="G234" s="218" t="e">
        <f>(O230/F232)</f>
        <v>#DIV/0!</v>
      </c>
      <c r="H234" s="218"/>
      <c r="I234" s="218"/>
      <c r="J234" s="218"/>
      <c r="K234" s="26"/>
      <c r="L234" s="26"/>
      <c r="M234" s="24"/>
      <c r="N234" s="24"/>
      <c r="O234" s="24"/>
      <c r="P234" s="24"/>
      <c r="Q234" s="24"/>
    </row>
    <row r="235" spans="1:17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</sheetData>
  <mergeCells count="419">
    <mergeCell ref="A10:Q10"/>
    <mergeCell ref="A33:E33"/>
    <mergeCell ref="F33:J33"/>
    <mergeCell ref="A34:E34"/>
    <mergeCell ref="F34:J34"/>
    <mergeCell ref="A31:E31"/>
    <mergeCell ref="A44:Q44"/>
    <mergeCell ref="A41:E41"/>
    <mergeCell ref="F41:J41"/>
    <mergeCell ref="A42:E42"/>
    <mergeCell ref="F42:J42"/>
    <mergeCell ref="G27:K27"/>
    <mergeCell ref="A162:C162"/>
    <mergeCell ref="D162:E162"/>
    <mergeCell ref="F162:G162"/>
    <mergeCell ref="H162:I162"/>
    <mergeCell ref="A36:Q36"/>
    <mergeCell ref="A38:Q38"/>
    <mergeCell ref="A39:E39"/>
    <mergeCell ref="A146:C147"/>
    <mergeCell ref="D146:E146"/>
    <mergeCell ref="F146:G147"/>
    <mergeCell ref="H146:I147"/>
    <mergeCell ref="D147:E147"/>
    <mergeCell ref="A150:C150"/>
    <mergeCell ref="D150:E150"/>
    <mergeCell ref="F150:G150"/>
    <mergeCell ref="H148:I148"/>
    <mergeCell ref="H149:I149"/>
    <mergeCell ref="H150:I150"/>
    <mergeCell ref="A154:C154"/>
    <mergeCell ref="A99:P99"/>
    <mergeCell ref="D154:E154"/>
    <mergeCell ref="F154:G154"/>
    <mergeCell ref="H155:I155"/>
    <mergeCell ref="D160:E160"/>
    <mergeCell ref="A170:C170"/>
    <mergeCell ref="A171:C171"/>
    <mergeCell ref="A172:C172"/>
    <mergeCell ref="A173:C173"/>
    <mergeCell ref="A174:C174"/>
    <mergeCell ref="A175:C175"/>
    <mergeCell ref="A166:C167"/>
    <mergeCell ref="D166:E166"/>
    <mergeCell ref="D167:E167"/>
    <mergeCell ref="A168:C168"/>
    <mergeCell ref="D168:E168"/>
    <mergeCell ref="D169:E169"/>
    <mergeCell ref="D170:E170"/>
    <mergeCell ref="A169:C169"/>
    <mergeCell ref="D172:E172"/>
    <mergeCell ref="D173:E173"/>
    <mergeCell ref="D174:E174"/>
    <mergeCell ref="D175:E175"/>
    <mergeCell ref="D171:E171"/>
    <mergeCell ref="F160:G160"/>
    <mergeCell ref="H160:I160"/>
    <mergeCell ref="A161:C161"/>
    <mergeCell ref="D161:E161"/>
    <mergeCell ref="A48:E48"/>
    <mergeCell ref="F48:J48"/>
    <mergeCell ref="A90:Q90"/>
    <mergeCell ref="A54:Q54"/>
    <mergeCell ref="A56:Q56"/>
    <mergeCell ref="A67:Q67"/>
    <mergeCell ref="A69:Q69"/>
    <mergeCell ref="A71:E71"/>
    <mergeCell ref="F161:G161"/>
    <mergeCell ref="H161:I161"/>
    <mergeCell ref="H154:I154"/>
    <mergeCell ref="A92:Q92"/>
    <mergeCell ref="A93:Q93"/>
    <mergeCell ref="A143:Q143"/>
    <mergeCell ref="H145:I145"/>
    <mergeCell ref="H124:I124"/>
    <mergeCell ref="A125:A126"/>
    <mergeCell ref="B125:B126"/>
    <mergeCell ref="C125:E125"/>
    <mergeCell ref="F125:G126"/>
    <mergeCell ref="A1:Q1"/>
    <mergeCell ref="A2:Q2"/>
    <mergeCell ref="C3:I3"/>
    <mergeCell ref="O3:Q3"/>
    <mergeCell ref="C4:Q4"/>
    <mergeCell ref="A23:Q23"/>
    <mergeCell ref="A29:Q29"/>
    <mergeCell ref="A30:E30"/>
    <mergeCell ref="F30:J30"/>
    <mergeCell ref="A11:Q11"/>
    <mergeCell ref="A12:Q12"/>
    <mergeCell ref="A13:Q13"/>
    <mergeCell ref="A14:Q14"/>
    <mergeCell ref="A21:Q21"/>
    <mergeCell ref="A3:B3"/>
    <mergeCell ref="J3:N3"/>
    <mergeCell ref="A4:B4"/>
    <mergeCell ref="A20:E20"/>
    <mergeCell ref="F20:Q20"/>
    <mergeCell ref="A5:Q5"/>
    <mergeCell ref="A6:Q6"/>
    <mergeCell ref="A7:Q7"/>
    <mergeCell ref="A8:Q8"/>
    <mergeCell ref="A9:Q9"/>
    <mergeCell ref="F130:G130"/>
    <mergeCell ref="L130:M130"/>
    <mergeCell ref="L125:M126"/>
    <mergeCell ref="C126:E126"/>
    <mergeCell ref="C127:E127"/>
    <mergeCell ref="F127:G127"/>
    <mergeCell ref="L127:M127"/>
    <mergeCell ref="C128:E128"/>
    <mergeCell ref="F128:G128"/>
    <mergeCell ref="L128:M128"/>
    <mergeCell ref="H127:I127"/>
    <mergeCell ref="H128:I128"/>
    <mergeCell ref="H129:I129"/>
    <mergeCell ref="H130:I130"/>
    <mergeCell ref="L134:M134"/>
    <mergeCell ref="H134:I134"/>
    <mergeCell ref="C135:E135"/>
    <mergeCell ref="C137:E137"/>
    <mergeCell ref="C131:E131"/>
    <mergeCell ref="F131:G131"/>
    <mergeCell ref="L131:M131"/>
    <mergeCell ref="C132:E132"/>
    <mergeCell ref="F132:G132"/>
    <mergeCell ref="L132:M132"/>
    <mergeCell ref="H131:I131"/>
    <mergeCell ref="H132:I132"/>
    <mergeCell ref="H133:I133"/>
    <mergeCell ref="H135:I135"/>
    <mergeCell ref="F151:G151"/>
    <mergeCell ref="A148:C148"/>
    <mergeCell ref="D148:E148"/>
    <mergeCell ref="L137:M137"/>
    <mergeCell ref="N137:O137"/>
    <mergeCell ref="P137:Q137"/>
    <mergeCell ref="C136:E136"/>
    <mergeCell ref="F136:G136"/>
    <mergeCell ref="J136:K136"/>
    <mergeCell ref="L136:M136"/>
    <mergeCell ref="N136:O136"/>
    <mergeCell ref="A149:C149"/>
    <mergeCell ref="D149:E149"/>
    <mergeCell ref="F149:G149"/>
    <mergeCell ref="A151:C151"/>
    <mergeCell ref="D151:E151"/>
    <mergeCell ref="H151:I151"/>
    <mergeCell ref="H136:I136"/>
    <mergeCell ref="H137:I137"/>
    <mergeCell ref="H138:I138"/>
    <mergeCell ref="H141:I141"/>
    <mergeCell ref="F148:G148"/>
    <mergeCell ref="P138:Q138"/>
    <mergeCell ref="F139:G139"/>
    <mergeCell ref="P155:Q155"/>
    <mergeCell ref="A156:C156"/>
    <mergeCell ref="D156:E156"/>
    <mergeCell ref="F156:G156"/>
    <mergeCell ref="H156:I156"/>
    <mergeCell ref="N156:O156"/>
    <mergeCell ref="P156:Q156"/>
    <mergeCell ref="A155:C155"/>
    <mergeCell ref="D155:E155"/>
    <mergeCell ref="F155:G155"/>
    <mergeCell ref="H152:I152"/>
    <mergeCell ref="H153:I153"/>
    <mergeCell ref="A152:C152"/>
    <mergeCell ref="D152:E152"/>
    <mergeCell ref="F152:G152"/>
    <mergeCell ref="A153:C153"/>
    <mergeCell ref="D153:E153"/>
    <mergeCell ref="F153:G153"/>
    <mergeCell ref="N159:O159"/>
    <mergeCell ref="N155:O155"/>
    <mergeCell ref="P159:Q159"/>
    <mergeCell ref="A158:C158"/>
    <mergeCell ref="D158:E158"/>
    <mergeCell ref="F158:G158"/>
    <mergeCell ref="H158:I158"/>
    <mergeCell ref="N158:O158"/>
    <mergeCell ref="P158:Q158"/>
    <mergeCell ref="A157:C157"/>
    <mergeCell ref="D157:E157"/>
    <mergeCell ref="F157:G157"/>
    <mergeCell ref="H157:I157"/>
    <mergeCell ref="N157:O157"/>
    <mergeCell ref="P157:Q157"/>
    <mergeCell ref="A159:C159"/>
    <mergeCell ref="D159:E159"/>
    <mergeCell ref="F159:G159"/>
    <mergeCell ref="H159:I159"/>
    <mergeCell ref="D176:E176"/>
    <mergeCell ref="D177:E177"/>
    <mergeCell ref="D178:E178"/>
    <mergeCell ref="D179:E179"/>
    <mergeCell ref="A176:C176"/>
    <mergeCell ref="A177:C177"/>
    <mergeCell ref="A178:C178"/>
    <mergeCell ref="A204:E204"/>
    <mergeCell ref="F204:L204"/>
    <mergeCell ref="A181:C181"/>
    <mergeCell ref="D181:E181"/>
    <mergeCell ref="I222:J222"/>
    <mergeCell ref="K222:L222"/>
    <mergeCell ref="A223:E223"/>
    <mergeCell ref="F223:G223"/>
    <mergeCell ref="I223:J223"/>
    <mergeCell ref="K223:L223"/>
    <mergeCell ref="F208:L208"/>
    <mergeCell ref="A210:E210"/>
    <mergeCell ref="F210:L210"/>
    <mergeCell ref="A212:E212"/>
    <mergeCell ref="F212:L212"/>
    <mergeCell ref="M219:O219"/>
    <mergeCell ref="M220:O220"/>
    <mergeCell ref="M221:O221"/>
    <mergeCell ref="M222:O222"/>
    <mergeCell ref="A234:F234"/>
    <mergeCell ref="G234:J234"/>
    <mergeCell ref="A230:D230"/>
    <mergeCell ref="E230:G230"/>
    <mergeCell ref="H230:I230"/>
    <mergeCell ref="J230:L230"/>
    <mergeCell ref="M230:N230"/>
    <mergeCell ref="O230:Q230"/>
    <mergeCell ref="L226:O226"/>
    <mergeCell ref="A228:Q228"/>
    <mergeCell ref="A232:E232"/>
    <mergeCell ref="F232:H232"/>
    <mergeCell ref="J232:L232"/>
    <mergeCell ref="M223:O223"/>
    <mergeCell ref="A221:E221"/>
    <mergeCell ref="F221:G221"/>
    <mergeCell ref="I221:J221"/>
    <mergeCell ref="K221:L221"/>
    <mergeCell ref="A222:E222"/>
    <mergeCell ref="F222:G222"/>
    <mergeCell ref="N135:O135"/>
    <mergeCell ref="P135:Q135"/>
    <mergeCell ref="P136:Q136"/>
    <mergeCell ref="F137:G137"/>
    <mergeCell ref="A225:G225"/>
    <mergeCell ref="H225:J225"/>
    <mergeCell ref="A226:F226"/>
    <mergeCell ref="G226:K226"/>
    <mergeCell ref="A179:C179"/>
    <mergeCell ref="A183:Q183"/>
    <mergeCell ref="A202:Q202"/>
    <mergeCell ref="A214:E214"/>
    <mergeCell ref="F214:L214"/>
    <mergeCell ref="A206:E206"/>
    <mergeCell ref="F206:L206"/>
    <mergeCell ref="A208:E208"/>
    <mergeCell ref="A217:Q217"/>
    <mergeCell ref="K225:Q225"/>
    <mergeCell ref="D219:E219"/>
    <mergeCell ref="H219:L219"/>
    <mergeCell ref="A220:E220"/>
    <mergeCell ref="F220:G220"/>
    <mergeCell ref="I220:J220"/>
    <mergeCell ref="K220:L220"/>
    <mergeCell ref="L138:M138"/>
    <mergeCell ref="A15:Q15"/>
    <mergeCell ref="A16:Q16"/>
    <mergeCell ref="A17:Q17"/>
    <mergeCell ref="A18:Q18"/>
    <mergeCell ref="A19:E19"/>
    <mergeCell ref="F19:Q19"/>
    <mergeCell ref="A58:Q58"/>
    <mergeCell ref="A35:Q35"/>
    <mergeCell ref="A53:Q53"/>
    <mergeCell ref="A51:E51"/>
    <mergeCell ref="F51:J51"/>
    <mergeCell ref="A52:E52"/>
    <mergeCell ref="F52:J52"/>
    <mergeCell ref="F39:J39"/>
    <mergeCell ref="A40:E40"/>
    <mergeCell ref="F40:J40"/>
    <mergeCell ref="A49:E49"/>
    <mergeCell ref="F49:J49"/>
    <mergeCell ref="N134:O134"/>
    <mergeCell ref="P134:Q134"/>
    <mergeCell ref="F135:G135"/>
    <mergeCell ref="J135:K135"/>
    <mergeCell ref="L135:M135"/>
    <mergeCell ref="A59:Q62"/>
    <mergeCell ref="A70:Q70"/>
    <mergeCell ref="A83:Q83"/>
    <mergeCell ref="A84:E84"/>
    <mergeCell ref="A85:E85"/>
    <mergeCell ref="A43:E43"/>
    <mergeCell ref="F43:J43"/>
    <mergeCell ref="A45:Q45"/>
    <mergeCell ref="A47:Q47"/>
    <mergeCell ref="A79:E79"/>
    <mergeCell ref="F72:M72"/>
    <mergeCell ref="A65:Q65"/>
    <mergeCell ref="A64:Q64"/>
    <mergeCell ref="N71:Q71"/>
    <mergeCell ref="A72:E72"/>
    <mergeCell ref="A50:E50"/>
    <mergeCell ref="F50:J50"/>
    <mergeCell ref="A81:Q81"/>
    <mergeCell ref="A140:B140"/>
    <mergeCell ref="C140:E140"/>
    <mergeCell ref="C138:E138"/>
    <mergeCell ref="A105:I105"/>
    <mergeCell ref="A106:D106"/>
    <mergeCell ref="E106:I106"/>
    <mergeCell ref="A107:D107"/>
    <mergeCell ref="A108:D108"/>
    <mergeCell ref="F31:J31"/>
    <mergeCell ref="F32:J32"/>
    <mergeCell ref="A32:E32"/>
    <mergeCell ref="H139:I139"/>
    <mergeCell ref="F140:G140"/>
    <mergeCell ref="H140:I140"/>
    <mergeCell ref="F138:G138"/>
    <mergeCell ref="J138:K138"/>
    <mergeCell ref="H125:I126"/>
    <mergeCell ref="A103:B103"/>
    <mergeCell ref="C103:E103"/>
    <mergeCell ref="J103:M103"/>
    <mergeCell ref="C129:E129"/>
    <mergeCell ref="F129:G129"/>
    <mergeCell ref="L129:M129"/>
    <mergeCell ref="C130:E130"/>
    <mergeCell ref="A119:Q119"/>
    <mergeCell ref="N103:Q103"/>
    <mergeCell ref="J94:Q94"/>
    <mergeCell ref="A95:E95"/>
    <mergeCell ref="F95:I95"/>
    <mergeCell ref="J95:M95"/>
    <mergeCell ref="N95:Q95"/>
    <mergeCell ref="F102:H102"/>
    <mergeCell ref="F103:H103"/>
    <mergeCell ref="A109:D109"/>
    <mergeCell ref="A110:D110"/>
    <mergeCell ref="F97:G97"/>
    <mergeCell ref="H97:I97"/>
    <mergeCell ref="A100:Q100"/>
    <mergeCell ref="A101:Q101"/>
    <mergeCell ref="A102:B102"/>
    <mergeCell ref="J102:M102"/>
    <mergeCell ref="N102:Q102"/>
    <mergeCell ref="A96:E96"/>
    <mergeCell ref="F96:I96"/>
    <mergeCell ref="J96:M96"/>
    <mergeCell ref="N96:Q96"/>
    <mergeCell ref="N97:Q97"/>
    <mergeCell ref="A94:I94"/>
    <mergeCell ref="A88:E88"/>
    <mergeCell ref="A87:E87"/>
    <mergeCell ref="F71:M71"/>
    <mergeCell ref="A73:M73"/>
    <mergeCell ref="A76:E76"/>
    <mergeCell ref="F77:M77"/>
    <mergeCell ref="F79:M79"/>
    <mergeCell ref="A78:E78"/>
    <mergeCell ref="F78:M78"/>
    <mergeCell ref="A80:Q80"/>
    <mergeCell ref="F85:M85"/>
    <mergeCell ref="F84:M84"/>
    <mergeCell ref="N84:Q84"/>
    <mergeCell ref="N85:Q85"/>
    <mergeCell ref="N72:Q72"/>
    <mergeCell ref="N73:Q73"/>
    <mergeCell ref="N74:Q74"/>
    <mergeCell ref="N75:Q75"/>
    <mergeCell ref="A75:E75"/>
    <mergeCell ref="A74:E74"/>
    <mergeCell ref="N88:Q88"/>
    <mergeCell ref="A86:E86"/>
    <mergeCell ref="F76:M76"/>
    <mergeCell ref="F75:M75"/>
    <mergeCell ref="F74:M74"/>
    <mergeCell ref="A112:D112"/>
    <mergeCell ref="E112:I112"/>
    <mergeCell ref="A113:D113"/>
    <mergeCell ref="E113:I113"/>
    <mergeCell ref="E107:I107"/>
    <mergeCell ref="E108:I108"/>
    <mergeCell ref="E109:I109"/>
    <mergeCell ref="E110:I110"/>
    <mergeCell ref="A111:D111"/>
    <mergeCell ref="E111:I111"/>
    <mergeCell ref="A97:E97"/>
    <mergeCell ref="J97:M97"/>
    <mergeCell ref="A89:Q89"/>
    <mergeCell ref="F86:M86"/>
    <mergeCell ref="F87:M87"/>
    <mergeCell ref="F88:M88"/>
    <mergeCell ref="N86:Q86"/>
    <mergeCell ref="N87:Q87"/>
    <mergeCell ref="A164:Q164"/>
    <mergeCell ref="A114:D114"/>
    <mergeCell ref="E114:I114"/>
    <mergeCell ref="A115:D115"/>
    <mergeCell ref="E115:I115"/>
    <mergeCell ref="A116:D116"/>
    <mergeCell ref="E116:I116"/>
    <mergeCell ref="A117:D117"/>
    <mergeCell ref="E117:I117"/>
    <mergeCell ref="N138:O138"/>
    <mergeCell ref="C133:E133"/>
    <mergeCell ref="F133:G133"/>
    <mergeCell ref="L133:M133"/>
    <mergeCell ref="C134:E134"/>
    <mergeCell ref="F134:G134"/>
    <mergeCell ref="J134:K134"/>
    <mergeCell ref="A121:Q121"/>
    <mergeCell ref="D122:E122"/>
    <mergeCell ref="A141:B141"/>
    <mergeCell ref="C141:E141"/>
    <mergeCell ref="F141:G141"/>
    <mergeCell ref="J137:K137"/>
    <mergeCell ref="B123:F123"/>
    <mergeCell ref="C139:E139"/>
  </mergeCells>
  <phoneticPr fontId="16" type="noConversion"/>
  <dataValidations disablePrompts="1" count="1">
    <dataValidation type="list" allowBlank="1" showInputMessage="1" showErrorMessage="1" sqref="A223:E223 A221:E221">
      <formula1>#REF!</formula1>
    </dataValidation>
  </dataValidations>
  <pageMargins left="0.33333333333333331" right="0.39529914529914528" top="1.1886792452830188" bottom="0.75000000000000011" header="0.30000000000000004" footer="0.30000000000000004"/>
  <pageSetup orientation="portrait" r:id="rId1"/>
  <headerFooter>
    <oddHeader>&amp;L&amp;G&amp;C&amp;"-,Negrito"
Formulário de Projeto de
TROCADOR DE CALOR&amp;RPE –409.01
Data Outubro/2017
Pág.&amp;P/&amp;N</oddHeader>
    <oddFooter>&amp;C&amp;"-,Negrito"___________________________________________________________________________________________
ABNT – ASSOCIAÇÃO BRASILEIRA DE NORMAS TÉCNICAS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342900</xdr:colOff>
                    <xdr:row>94</xdr:row>
                    <xdr:rowOff>57150</xdr:rowOff>
                  </from>
                  <to>
                    <xdr:col>7</xdr:col>
                    <xdr:colOff>628650</xdr:colOff>
                    <xdr:row>94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342900</xdr:colOff>
                    <xdr:row>95</xdr:row>
                    <xdr:rowOff>47625</xdr:rowOff>
                  </from>
                  <to>
                    <xdr:col>7</xdr:col>
                    <xdr:colOff>628650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10</xdr:col>
                    <xdr:colOff>361950</xdr:colOff>
                    <xdr:row>94</xdr:row>
                    <xdr:rowOff>66675</xdr:rowOff>
                  </from>
                  <to>
                    <xdr:col>12</xdr:col>
                    <xdr:colOff>28575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361950</xdr:colOff>
                    <xdr:row>95</xdr:row>
                    <xdr:rowOff>66675</xdr:rowOff>
                  </from>
                  <to>
                    <xdr:col>12</xdr:col>
                    <xdr:colOff>19050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371475</xdr:colOff>
                    <xdr:row>96</xdr:row>
                    <xdr:rowOff>0</xdr:rowOff>
                  </from>
                  <to>
                    <xdr:col>12</xdr:col>
                    <xdr:colOff>38100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14</xdr:col>
                    <xdr:colOff>209550</xdr:colOff>
                    <xdr:row>94</xdr:row>
                    <xdr:rowOff>76200</xdr:rowOff>
                  </from>
                  <to>
                    <xdr:col>16</xdr:col>
                    <xdr:colOff>9525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14</xdr:col>
                    <xdr:colOff>219075</xdr:colOff>
                    <xdr:row>95</xdr:row>
                    <xdr:rowOff>57150</xdr:rowOff>
                  </from>
                  <to>
                    <xdr:col>16</xdr:col>
                    <xdr:colOff>19050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14</xdr:col>
                    <xdr:colOff>219075</xdr:colOff>
                    <xdr:row>96</xdr:row>
                    <xdr:rowOff>0</xdr:rowOff>
                  </from>
                  <to>
                    <xdr:col>16</xdr:col>
                    <xdr:colOff>38100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</xdr:col>
                    <xdr:colOff>647700</xdr:colOff>
                    <xdr:row>94</xdr:row>
                    <xdr:rowOff>95250</xdr:rowOff>
                  </from>
                  <to>
                    <xdr:col>2</xdr:col>
                    <xdr:colOff>9525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</xdr:col>
                    <xdr:colOff>647700</xdr:colOff>
                    <xdr:row>95</xdr:row>
                    <xdr:rowOff>66675</xdr:rowOff>
                  </from>
                  <to>
                    <xdr:col>2</xdr:col>
                    <xdr:colOff>9525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</xdr:col>
                    <xdr:colOff>657225</xdr:colOff>
                    <xdr:row>95</xdr:row>
                    <xdr:rowOff>352425</xdr:rowOff>
                  </from>
                  <to>
                    <xdr:col>2</xdr:col>
                    <xdr:colOff>19050</xdr:colOff>
                    <xdr:row>96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Precalentamiento</vt:lpstr>
    </vt:vector>
  </TitlesOfParts>
  <Company>Basel Agency for Sustainable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Renata Menezes</cp:lastModifiedBy>
  <dcterms:created xsi:type="dcterms:W3CDTF">2015-12-03T17:59:56Z</dcterms:created>
  <dcterms:modified xsi:type="dcterms:W3CDTF">2017-10-27T11:29:53Z</dcterms:modified>
</cp:coreProperties>
</file>